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1.xml" ContentType="application/vnd.openxmlformats-officedocument.drawingml.chart+xml"/>
  <Override PartName="/xl/drawings/drawing5.xml" ContentType="application/vnd.openxmlformats-officedocument.drawingml.chartshap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6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7.xml" ContentType="application/vnd.openxmlformats-officedocument.drawingml.chart+xml"/>
  <Override PartName="/xl/drawings/drawing7.xml" ContentType="application/vnd.openxmlformats-officedocument.drawing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filterPrivacy="1"/>
  <bookViews>
    <workbookView xWindow="420" yWindow="468" windowWidth="27900" windowHeight="16428" activeTab="1"/>
  </bookViews>
  <sheets>
    <sheet name="Reaction profiles" sheetId="1" r:id="rId1"/>
    <sheet name="TOF " sheetId="2" r:id="rId2"/>
    <sheet name="Water addition &amp;  recycle stud" sheetId="3" r:id="rId3"/>
    <sheet name="Activation energy" sheetId="4" r:id="rId4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4" l="1"/>
  <c r="F9" i="4"/>
  <c r="C9" i="4"/>
  <c r="D9" i="4"/>
  <c r="I8" i="4"/>
  <c r="C8" i="4"/>
  <c r="D8" i="4"/>
  <c r="I7" i="4"/>
  <c r="F7" i="4"/>
  <c r="C7" i="4"/>
  <c r="D7" i="4"/>
  <c r="I6" i="4"/>
  <c r="F6" i="4"/>
  <c r="C6" i="4"/>
  <c r="D6" i="4"/>
  <c r="D15" i="2"/>
  <c r="F15" i="2"/>
  <c r="D30" i="3"/>
  <c r="D26" i="3"/>
  <c r="D29" i="3"/>
  <c r="D28" i="3"/>
  <c r="F30" i="3"/>
  <c r="F29" i="3"/>
  <c r="F28" i="3"/>
  <c r="L56" i="1"/>
  <c r="N56" i="1"/>
  <c r="E72" i="1"/>
  <c r="E56" i="1"/>
  <c r="G56" i="1"/>
  <c r="E71" i="1"/>
  <c r="L55" i="1"/>
  <c r="N55" i="1"/>
  <c r="E70" i="1"/>
  <c r="E55" i="1"/>
  <c r="G55" i="1"/>
  <c r="E69" i="1"/>
  <c r="D7" i="2"/>
  <c r="F7" i="2"/>
  <c r="L54" i="3"/>
  <c r="N54" i="3"/>
  <c r="L55" i="3"/>
  <c r="N55" i="3"/>
  <c r="D18" i="2"/>
  <c r="F18" i="2"/>
  <c r="D54" i="3"/>
  <c r="F54" i="3"/>
  <c r="D4" i="2"/>
  <c r="F4" i="2"/>
  <c r="D5" i="2"/>
  <c r="F5" i="2"/>
  <c r="D55" i="3"/>
  <c r="F55" i="3"/>
  <c r="D25" i="3"/>
  <c r="F25" i="3"/>
  <c r="D27" i="3"/>
  <c r="F27" i="3"/>
  <c r="F26" i="3"/>
  <c r="D17" i="2"/>
  <c r="F17" i="2"/>
  <c r="D16" i="2"/>
  <c r="F16" i="2"/>
  <c r="D6" i="2"/>
  <c r="F6" i="2"/>
</calcChain>
</file>

<file path=xl/sharedStrings.xml><?xml version="1.0" encoding="utf-8"?>
<sst xmlns="http://schemas.openxmlformats.org/spreadsheetml/2006/main" count="155" uniqueCount="67">
  <si>
    <t xml:space="preserve">Methanol </t>
  </si>
  <si>
    <t>Time (h)</t>
  </si>
  <si>
    <t>Conversion %</t>
  </si>
  <si>
    <t>PrSO3H(0.1ML)/SBA-15</t>
  </si>
  <si>
    <t>PrSO3H(0.2ML)/SBA-15</t>
  </si>
  <si>
    <t>PrSO3H(0.5ML)/SBA-15</t>
  </si>
  <si>
    <t>PrSO3H(1ML)/SBA-15</t>
  </si>
  <si>
    <t>Oc/PrSO3H(1ML)/SBA-15</t>
  </si>
  <si>
    <t>Oc/PrSO3H(0.5ML)/SBA-15</t>
  </si>
  <si>
    <t>Oc/PrSO3H(0.2ML)/SBA-15</t>
  </si>
  <si>
    <t>Oc/PrSO3H(0.1ML)/SBA-15</t>
  </si>
  <si>
    <t>Over PrSO3H/SBA-15</t>
  </si>
  <si>
    <t>Over Oc/PrSO3H/SBA-15</t>
  </si>
  <si>
    <t>no H2O</t>
  </si>
  <si>
    <t>10 mmol H2O</t>
  </si>
  <si>
    <t>1 mmol H2O</t>
  </si>
  <si>
    <t>initial rate normalized</t>
  </si>
  <si>
    <t>Catalyst weight</t>
  </si>
  <si>
    <t>Acidity mmol g-1</t>
  </si>
  <si>
    <t>TOF</t>
  </si>
  <si>
    <t>SO3H molecules nm-2</t>
  </si>
  <si>
    <t>initial rate, mmol h-1</t>
  </si>
  <si>
    <t>initial rate, mmol h-1g-1</t>
  </si>
  <si>
    <t>initial rate  mmol g-1 h-1</t>
  </si>
  <si>
    <t>initial rate mmol g-1 h-1</t>
  </si>
  <si>
    <t>TOF h-1</t>
  </si>
  <si>
    <t>PrSO3H(1ML)</t>
  </si>
  <si>
    <t xml:space="preserve">Ethanol </t>
  </si>
  <si>
    <t>1° cycle</t>
  </si>
  <si>
    <t>2° cycle</t>
  </si>
  <si>
    <t>initial rate</t>
  </si>
  <si>
    <t>mg cat</t>
  </si>
  <si>
    <t>Over Oc/PrSO3H(1ML)/SBA-15</t>
  </si>
  <si>
    <t>Over PrSO3H(1ML)/SBA-15</t>
  </si>
  <si>
    <t>Nominal S</t>
  </si>
  <si>
    <t>Recycle studies</t>
  </si>
  <si>
    <t>Oc/ PrSO3H(1ML)</t>
  </si>
  <si>
    <t>Materials</t>
  </si>
  <si>
    <r>
      <t>Surface wettability, mJ/m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</si>
  <si>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− </t>
    </r>
    <r>
      <rPr>
        <sz val="11"/>
        <color theme="1"/>
        <rFont val="Calibri"/>
        <family val="2"/>
        <scheme val="minor"/>
      </rPr>
      <t>Δ</t>
    </r>
    <r>
      <rPr>
        <sz val="11"/>
        <color theme="1"/>
        <rFont val="Calibri"/>
        <family val="2"/>
        <scheme val="minor"/>
      </rPr>
      <t>G</t>
    </r>
    <r>
      <rPr>
        <vertAlign val="superscript"/>
        <sz val="11"/>
        <color theme="1"/>
        <rFont val="Calibri"/>
        <family val="2"/>
        <scheme val="minor"/>
      </rPr>
      <t>SP</t>
    </r>
    <r>
      <rPr>
        <vertAlign val="subscript"/>
        <sz val="11"/>
        <color theme="1"/>
        <rFont val="Calibri"/>
        <family val="2"/>
        <scheme val="minor"/>
      </rPr>
      <t>ads</t>
    </r>
    <r>
      <rPr>
        <sz val="11"/>
        <color theme="1"/>
        <rFont val="Calibri"/>
        <family val="2"/>
        <scheme val="minor"/>
      </rPr>
      <t xml:space="preserve"> Free energy energy methanol </t>
    </r>
  </si>
  <si>
    <t>C wt%</t>
  </si>
  <si>
    <t>RSO3H(0.1ML)/SBA-15</t>
  </si>
  <si>
    <t>Oc/RSO3H(0.1ML)/SBA-15</t>
  </si>
  <si>
    <t>RSO3H(1ML)/SBA-15</t>
  </si>
  <si>
    <t>Oc/RSO3H(1ML)/SBA-15</t>
  </si>
  <si>
    <t>initial rate mmol h-1</t>
  </si>
  <si>
    <t>Oc/PrSO3H(1ML)</t>
  </si>
  <si>
    <t>Methanol</t>
  </si>
  <si>
    <t>Ethanol</t>
  </si>
  <si>
    <t>HOS kJmol-1</t>
  </si>
  <si>
    <t>PrSO3H/SBA</t>
  </si>
  <si>
    <t>Oc/PrSO3H/SBA</t>
  </si>
  <si>
    <t>PrSO3H/SBA-15</t>
  </si>
  <si>
    <t>Oc/PrSO3H/SBA-15</t>
  </si>
  <si>
    <t>acid site density H+/nm2</t>
  </si>
  <si>
    <t>Low S</t>
  </si>
  <si>
    <t>High  S</t>
  </si>
  <si>
    <t>1/T</t>
  </si>
  <si>
    <t>initial rare, mmolh-1g-1</t>
  </si>
  <si>
    <t>Ln K</t>
  </si>
  <si>
    <t>RSO3H</t>
  </si>
  <si>
    <t>-ΔH methanol</t>
  </si>
  <si>
    <r>
      <t>/ kJ mol</t>
    </r>
    <r>
      <rPr>
        <vertAlign val="superscript"/>
        <sz val="8"/>
        <color theme="1"/>
        <rFont val="Arial"/>
        <family val="2"/>
      </rPr>
      <t>-1</t>
    </r>
  </si>
  <si>
    <r>
      <t>0.15PrSO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>H/SBA-15</t>
    </r>
  </si>
  <si>
    <r>
      <t>Oc/0.15PrSO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>H/SBA-15</t>
    </r>
  </si>
  <si>
    <r>
      <t>0.77PrSO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>H/SBA-15</t>
    </r>
  </si>
  <si>
    <r>
      <t>Oc/ 0.77PrSO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>H/SBA-15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</si>
</sst>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b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 applyBorder="1"/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0" xfId="0" applyNumberFormat="1"/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65" fontId="0" fillId="0" borderId="0" xfId="0" applyNumberFormat="1"/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/>
    <xf numFmtId="165" fontId="2" fillId="0" borderId="0" xfId="0" applyNumberFormat="1" applyFont="1"/>
    <xf numFmtId="164" fontId="2" fillId="0" borderId="0" xfId="0" applyNumberFormat="1" applyFont="1"/>
    <xf numFmtId="0" fontId="3" fillId="0" borderId="0" xfId="0" applyFont="1" applyAlignment="1"/>
    <xf numFmtId="1" fontId="2" fillId="0" borderId="0" xfId="0" applyNumberFormat="1" applyFont="1"/>
    <xf numFmtId="164" fontId="0" fillId="0" borderId="0" xfId="0" applyNumberFormat="1"/>
    <xf numFmtId="1" fontId="0" fillId="0" borderId="0" xfId="0" applyNumberFormat="1"/>
    <xf numFmtId="0" fontId="1" fillId="2" borderId="0" xfId="0" applyFont="1" applyFill="1" applyAlignment="1"/>
    <xf numFmtId="0" fontId="0" fillId="2" borderId="0" xfId="0" applyFill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 applyAlignment="1"/>
    <xf numFmtId="2" fontId="7" fillId="0" borderId="0" xfId="0" applyNumberFormat="1" applyFont="1"/>
    <xf numFmtId="0" fontId="8" fillId="0" borderId="0" xfId="0" applyFont="1"/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/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6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58472222222199"/>
          <c:y val="4.7220833333333302E-2"/>
          <c:w val="0.786697916666667"/>
          <c:h val="0.78860347222222205"/>
        </c:manualLayout>
      </c:layout>
      <c:scatterChart>
        <c:scatterStyle val="lineMarker"/>
        <c:varyColors val="0"/>
        <c:ser>
          <c:idx val="4"/>
          <c:order val="0"/>
          <c:tx>
            <c:v>PrSO3H(1ML)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'Reaction profiles'!$B$6:$B$12</c:f>
              <c:numCache>
                <c:formatCode>General</c:formatCode>
                <c:ptCount val="7"/>
                <c:pt idx="0">
                  <c:v>0</c:v>
                </c:pt>
                <c:pt idx="1">
                  <c:v>0.16600000000000001</c:v>
                </c:pt>
                <c:pt idx="2">
                  <c:v>0.33</c:v>
                </c:pt>
                <c:pt idx="3">
                  <c:v>0.66600000000000004</c:v>
                </c:pt>
                <c:pt idx="4">
                  <c:v>1</c:v>
                </c:pt>
                <c:pt idx="5">
                  <c:v>3</c:v>
                </c:pt>
                <c:pt idx="6">
                  <c:v>6</c:v>
                </c:pt>
              </c:numCache>
            </c:numRef>
          </c:xVal>
          <c:yVal>
            <c:numRef>
              <c:f>'Reaction profiles'!$F$6:$F$12</c:f>
              <c:numCache>
                <c:formatCode>0.00</c:formatCode>
                <c:ptCount val="7"/>
                <c:pt idx="0">
                  <c:v>0</c:v>
                </c:pt>
                <c:pt idx="1">
                  <c:v>2.7796455590292042</c:v>
                </c:pt>
                <c:pt idx="2">
                  <c:v>7.4248469725464146</c:v>
                </c:pt>
                <c:pt idx="3">
                  <c:v>14.896206769837697</c:v>
                </c:pt>
                <c:pt idx="4">
                  <c:v>21.81178155779709</c:v>
                </c:pt>
                <c:pt idx="5">
                  <c:v>50.588652054272274</c:v>
                </c:pt>
                <c:pt idx="6">
                  <c:v>73.286590927414224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41-4D00-9678-3F10B085A864}"/>
            </c:ext>
          </c:extLst>
        </c:ser>
        <c:ser>
          <c:idx val="3"/>
          <c:order val="1"/>
          <c:tx>
            <c:v>PrSO3H(0.5ML)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'Reaction profiles'!$B$6:$B$12</c:f>
              <c:numCache>
                <c:formatCode>General</c:formatCode>
                <c:ptCount val="7"/>
                <c:pt idx="0">
                  <c:v>0</c:v>
                </c:pt>
                <c:pt idx="1">
                  <c:v>0.16600000000000001</c:v>
                </c:pt>
                <c:pt idx="2">
                  <c:v>0.33</c:v>
                </c:pt>
                <c:pt idx="3">
                  <c:v>0.66600000000000004</c:v>
                </c:pt>
                <c:pt idx="4">
                  <c:v>1</c:v>
                </c:pt>
                <c:pt idx="5">
                  <c:v>3</c:v>
                </c:pt>
                <c:pt idx="6">
                  <c:v>6</c:v>
                </c:pt>
              </c:numCache>
            </c:numRef>
          </c:xVal>
          <c:yVal>
            <c:numRef>
              <c:f>'Reaction profiles'!$E$6:$E$12</c:f>
              <c:numCache>
                <c:formatCode>0.00</c:formatCode>
                <c:ptCount val="7"/>
                <c:pt idx="0">
                  <c:v>0</c:v>
                </c:pt>
                <c:pt idx="1">
                  <c:v>1.4564824286202098</c:v>
                </c:pt>
                <c:pt idx="2">
                  <c:v>5.4356155224578293</c:v>
                </c:pt>
                <c:pt idx="3">
                  <c:v>10.957910225436084</c:v>
                </c:pt>
                <c:pt idx="4">
                  <c:v>16.127886231714257</c:v>
                </c:pt>
                <c:pt idx="5">
                  <c:v>39.564097927630087</c:v>
                </c:pt>
                <c:pt idx="6">
                  <c:v>61.265316478167108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41-4D00-9678-3F10B085A864}"/>
            </c:ext>
          </c:extLst>
        </c:ser>
        <c:ser>
          <c:idx val="2"/>
          <c:order val="2"/>
          <c:tx>
            <c:v>PrSO3H(0.2ML)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'Reaction profiles'!$B$6:$B$12</c:f>
              <c:numCache>
                <c:formatCode>General</c:formatCode>
                <c:ptCount val="7"/>
                <c:pt idx="0">
                  <c:v>0</c:v>
                </c:pt>
                <c:pt idx="1">
                  <c:v>0.16600000000000001</c:v>
                </c:pt>
                <c:pt idx="2">
                  <c:v>0.33</c:v>
                </c:pt>
                <c:pt idx="3">
                  <c:v>0.66600000000000004</c:v>
                </c:pt>
                <c:pt idx="4">
                  <c:v>1</c:v>
                </c:pt>
                <c:pt idx="5">
                  <c:v>3</c:v>
                </c:pt>
                <c:pt idx="6">
                  <c:v>6</c:v>
                </c:pt>
              </c:numCache>
            </c:numRef>
          </c:xVal>
          <c:yVal>
            <c:numRef>
              <c:f>'Reaction profiles'!$D$6:$D$12</c:f>
              <c:numCache>
                <c:formatCode>0.00</c:formatCode>
                <c:ptCount val="7"/>
                <c:pt idx="0">
                  <c:v>0</c:v>
                </c:pt>
                <c:pt idx="1">
                  <c:v>1.0014422052098639</c:v>
                </c:pt>
                <c:pt idx="2">
                  <c:v>2.7190184756305054</c:v>
                </c:pt>
                <c:pt idx="3">
                  <c:v>6.4923598280853572</c:v>
                </c:pt>
                <c:pt idx="4">
                  <c:v>9.9345605905996734</c:v>
                </c:pt>
                <c:pt idx="5">
                  <c:v>26.980142573195987</c:v>
                </c:pt>
                <c:pt idx="6">
                  <c:v>44.829597050933302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641-4D00-9678-3F10B085A864}"/>
            </c:ext>
          </c:extLst>
        </c:ser>
        <c:ser>
          <c:idx val="1"/>
          <c:order val="3"/>
          <c:tx>
            <c:v>PrSO3H(0.1ML)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'Reaction profiles'!$B$6:$B$12</c:f>
              <c:numCache>
                <c:formatCode>General</c:formatCode>
                <c:ptCount val="7"/>
                <c:pt idx="0">
                  <c:v>0</c:v>
                </c:pt>
                <c:pt idx="1">
                  <c:v>0.16600000000000001</c:v>
                </c:pt>
                <c:pt idx="2">
                  <c:v>0.33</c:v>
                </c:pt>
                <c:pt idx="3">
                  <c:v>0.66600000000000004</c:v>
                </c:pt>
                <c:pt idx="4">
                  <c:v>1</c:v>
                </c:pt>
                <c:pt idx="5">
                  <c:v>3</c:v>
                </c:pt>
                <c:pt idx="6">
                  <c:v>6</c:v>
                </c:pt>
              </c:numCache>
            </c:numRef>
          </c:xVal>
          <c:yVal>
            <c:numRef>
              <c:f>'Reaction profiles'!$C$6:$C$12</c:f>
              <c:numCache>
                <c:formatCode>0.00</c:formatCode>
                <c:ptCount val="7"/>
                <c:pt idx="0">
                  <c:v>0</c:v>
                </c:pt>
                <c:pt idx="1">
                  <c:v>2.4968044399048135</c:v>
                </c:pt>
                <c:pt idx="2">
                  <c:v>3.2990450197510528</c:v>
                </c:pt>
                <c:pt idx="3">
                  <c:v>5.0419805601261078</c:v>
                </c:pt>
                <c:pt idx="4">
                  <c:v>7.8480942399025686</c:v>
                </c:pt>
                <c:pt idx="5">
                  <c:v>19.580848360524985</c:v>
                </c:pt>
                <c:pt idx="6">
                  <c:v>32.943035591221523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641-4D00-9678-3F10B085A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006112"/>
        <c:axId val="518008464"/>
      </c:scatterChart>
      <c:valAx>
        <c:axId val="518006112"/>
        <c:scaling>
          <c:orientation val="minMax"/>
          <c:max val="6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Time / h</a:t>
                </a:r>
              </a:p>
            </c:rich>
          </c:tx>
          <c:layout>
            <c:manualLayout>
              <c:xMode val="edge"/>
              <c:yMode val="edge"/>
              <c:x val="0.44688680555555599"/>
              <c:y val="0.922747569444445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008464"/>
        <c:crosses val="autoZero"/>
        <c:crossBetween val="midCat"/>
        <c:majorUnit val="1"/>
      </c:valAx>
      <c:valAx>
        <c:axId val="518008464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Conversion /</a:t>
                </a:r>
                <a:r>
                  <a:rPr lang="pt-BR" sz="1200" b="0" baseline="0">
                    <a:latin typeface="Arial" pitchFamily="34" charset="0"/>
                    <a:cs typeface="Arial" pitchFamily="34" charset="0"/>
                  </a:rPr>
                  <a:t> %</a:t>
                </a:r>
                <a:endParaRPr lang="pt-BR" sz="12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4.4097222222222203E-3"/>
              <c:y val="0.2297677083333329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006112"/>
        <c:crosses val="autoZero"/>
        <c:crossBetween val="midCat"/>
        <c:majorUnit val="20"/>
      </c:valAx>
      <c:spPr>
        <a:noFill/>
        <a:ln>
          <a:solidFill>
            <a:schemeClr val="tx1">
              <a:lumMod val="75000"/>
              <a:lumOff val="2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89186458333333"/>
          <c:y val="7.37225694444444E-2"/>
          <c:w val="0.41082285033095955"/>
          <c:h val="0.26639338166945498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26006944444399"/>
          <c:y val="6.6145833333333307E-2"/>
          <c:w val="0.63206986125924014"/>
          <c:h val="0.77733784722222199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Pt>
            <c:idx val="1"/>
            <c:marker>
              <c:symbol val="circle"/>
              <c:size val="7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EA44-4FCD-B7E4-A0FC7CBC9126}"/>
              </c:ext>
            </c:extLst>
          </c:dPt>
          <c:dPt>
            <c:idx val="2"/>
            <c:marker>
              <c:symbol val="triangle"/>
              <c:size val="7"/>
              <c:spPr>
                <a:noFill/>
                <a:ln w="1587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EA44-4FCD-B7E4-A0FC7CBC9126}"/>
              </c:ext>
            </c:extLst>
          </c:dPt>
          <c:dPt>
            <c:idx val="3"/>
            <c:marker>
              <c:symbol val="triangle"/>
              <c:size val="7"/>
              <c:spPr>
                <a:noFill/>
                <a:ln w="1587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EA44-4FCD-B7E4-A0FC7CBC9126}"/>
              </c:ext>
            </c:extLst>
          </c:dPt>
          <c:xVal>
            <c:numRef>
              <c:f>'TOF '!$E$30:$E$33</c:f>
              <c:numCache>
                <c:formatCode>General</c:formatCode>
                <c:ptCount val="4"/>
                <c:pt idx="0">
                  <c:v>1.03</c:v>
                </c:pt>
                <c:pt idx="1">
                  <c:v>1.6</c:v>
                </c:pt>
                <c:pt idx="2">
                  <c:v>1.8</c:v>
                </c:pt>
                <c:pt idx="3">
                  <c:v>2.35</c:v>
                </c:pt>
              </c:numCache>
            </c:numRef>
          </c:xVal>
          <c:yVal>
            <c:numRef>
              <c:f>'TOF '!$F$30:$F$33</c:f>
              <c:numCache>
                <c:formatCode>General</c:formatCode>
                <c:ptCount val="4"/>
                <c:pt idx="0">
                  <c:v>18</c:v>
                </c:pt>
                <c:pt idx="1">
                  <c:v>21</c:v>
                </c:pt>
                <c:pt idx="2">
                  <c:v>47</c:v>
                </c:pt>
                <c:pt idx="3">
                  <c:v>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A44-4FCD-B7E4-A0FC7CBC9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425832"/>
        <c:axId val="421419560"/>
      </c:scatterChart>
      <c:scatterChart>
        <c:scatterStyle val="lineMarker"/>
        <c:varyColors val="0"/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'TOF '!$E$30:$E$33</c:f>
              <c:numCache>
                <c:formatCode>General</c:formatCode>
                <c:ptCount val="4"/>
                <c:pt idx="0">
                  <c:v>1.03</c:v>
                </c:pt>
                <c:pt idx="1">
                  <c:v>1.6</c:v>
                </c:pt>
                <c:pt idx="2">
                  <c:v>1.8</c:v>
                </c:pt>
                <c:pt idx="3">
                  <c:v>2.35</c:v>
                </c:pt>
              </c:numCache>
            </c:numRef>
          </c:xVal>
          <c:yVal>
            <c:numRef>
              <c:f>'TOF '!$H$30:$H$33</c:f>
              <c:numCache>
                <c:formatCode>0.00</c:formatCode>
                <c:ptCount val="4"/>
                <c:pt idx="0">
                  <c:v>0.78416584262203504</c:v>
                </c:pt>
                <c:pt idx="1">
                  <c:v>0.72</c:v>
                </c:pt>
                <c:pt idx="2">
                  <c:v>0.76</c:v>
                </c:pt>
                <c:pt idx="3">
                  <c:v>0.68035736847656758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A44-4FCD-B7E4-A0FC7CBC9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419168"/>
        <c:axId val="421418384"/>
      </c:scatterChart>
      <c:valAx>
        <c:axId val="421425832"/>
        <c:scaling>
          <c:orientation val="minMax"/>
          <c:max val="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 b="0" i="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Bulk C content / wt%</a:t>
                </a:r>
                <a:endParaRPr lang="en-GB" sz="1200">
                  <a:solidFill>
                    <a:schemeClr val="tx1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1419560"/>
        <c:crosses val="autoZero"/>
        <c:crossBetween val="midCat"/>
        <c:minorUnit val="1"/>
      </c:valAx>
      <c:valAx>
        <c:axId val="421419560"/>
        <c:scaling>
          <c:orientation val="minMax"/>
          <c:max val="7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 b="0" i="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(</a:t>
                </a:r>
                <a:r>
                  <a:rPr lang="en-GB" sz="1200" b="0" i="0" baseline="0">
                    <a:solidFill>
                      <a:srgbClr val="FF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  <a:sym typeface="Wingdings" panose="05000000000000000000" pitchFamily="2" charset="2"/>
                  </a:rPr>
                  <a:t>,</a:t>
                </a:r>
                <a:r>
                  <a:rPr lang="el-GR" sz="1200" b="0" i="0" baseline="0">
                    <a:solidFill>
                      <a:srgbClr val="FF0000"/>
                    </a:solidFill>
                    <a:effectLst/>
                    <a:latin typeface="Calibri" panose="020F0502020204030204" pitchFamily="34" charset="0"/>
                    <a:cs typeface="Arial" panose="020B0604020202020204" pitchFamily="34" charset="0"/>
                    <a:sym typeface="Wingdings" panose="05000000000000000000" pitchFamily="2" charset="2"/>
                  </a:rPr>
                  <a:t>Δ</a:t>
                </a:r>
                <a:r>
                  <a:rPr lang="en-GB" sz="1200" b="0" i="0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)TOF / h</a:t>
                </a:r>
                <a:r>
                  <a:rPr lang="en-GB" sz="1200" b="0" i="0" baseline="3000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endParaRPr lang="en-GB" sz="1200">
                  <a:solidFill>
                    <a:schemeClr val="tx1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1425832"/>
        <c:crosses val="autoZero"/>
        <c:crossBetween val="midCat"/>
        <c:majorUnit val="20"/>
      </c:valAx>
      <c:valAx>
        <c:axId val="421418384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 b="0" i="0" u="none" strike="noStrike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  <a:sym typeface="Wingdings" panose="05000000000000000000" pitchFamily="2" charset="2"/>
                  </a:rPr>
                  <a:t>(</a:t>
                </a:r>
                <a:r>
                  <a:rPr lang="en-GB" sz="1200" b="0" i="0" u="none" strike="noStrike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) Surface polarity / a.u</a:t>
                </a:r>
                <a:endParaRPr lang="en-GB" sz="12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1419168"/>
        <c:crosses val="max"/>
        <c:crossBetween val="midCat"/>
        <c:majorUnit val="0.1"/>
      </c:valAx>
      <c:valAx>
        <c:axId val="421419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141838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70555555555599"/>
          <c:y val="2.54786524192036E-2"/>
          <c:w val="0.77818854166666596"/>
          <c:h val="0.750265625000000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'TOF '!$C$2:$E$2</c:f>
              <c:strCache>
                <c:ptCount val="1"/>
                <c:pt idx="0">
                  <c:v>PrSO3H/SBA-15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0070C0"/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'TOF '!$J$4:$J$7</c:f>
              <c:numCache>
                <c:formatCode>0.00</c:formatCode>
                <c:ptCount val="4"/>
                <c:pt idx="0">
                  <c:v>0.15013343108504401</c:v>
                </c:pt>
                <c:pt idx="1">
                  <c:v>0.19856043956043956</c:v>
                </c:pt>
                <c:pt idx="2">
                  <c:v>0.3205790322580645</c:v>
                </c:pt>
                <c:pt idx="3">
                  <c:v>0.39971644042232279</c:v>
                </c:pt>
              </c:numCache>
            </c:numRef>
          </c:xVal>
          <c:yVal>
            <c:numRef>
              <c:f>'TOF '!$F$4:$F$7</c:f>
              <c:numCache>
                <c:formatCode>0</c:formatCode>
                <c:ptCount val="4"/>
                <c:pt idx="0">
                  <c:v>18.941176470588232</c:v>
                </c:pt>
                <c:pt idx="1">
                  <c:v>30.666666666666664</c:v>
                </c:pt>
                <c:pt idx="2">
                  <c:v>45.212121212121211</c:v>
                </c:pt>
                <c:pt idx="3">
                  <c:v>47.272727272727273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87-4CAF-9018-8850590649DE}"/>
            </c:ext>
          </c:extLst>
        </c:ser>
        <c:ser>
          <c:idx val="1"/>
          <c:order val="1"/>
          <c:tx>
            <c:strRef>
              <c:f>'TOF '!$C$13:$E$13</c:f>
              <c:strCache>
                <c:ptCount val="1"/>
                <c:pt idx="0">
                  <c:v>Oc/PrSO3H/SBA-15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FF0000"/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'TOF '!$J$15:$J$18</c:f>
              <c:numCache>
                <c:formatCode>0.00</c:formatCode>
                <c:ptCount val="4"/>
                <c:pt idx="0">
                  <c:v>0.12291836734693877</c:v>
                </c:pt>
                <c:pt idx="1">
                  <c:v>0.13261651376146788</c:v>
                </c:pt>
                <c:pt idx="2">
                  <c:v>0.15644155844155844</c:v>
                </c:pt>
                <c:pt idx="3">
                  <c:v>0.28729812606473598</c:v>
                </c:pt>
              </c:numCache>
            </c:numRef>
          </c:xVal>
          <c:yVal>
            <c:numRef>
              <c:f>'TOF '!$F$15:$F$18</c:f>
              <c:numCache>
                <c:formatCode>0</c:formatCode>
                <c:ptCount val="4"/>
                <c:pt idx="0">
                  <c:v>20.999999999999996</c:v>
                </c:pt>
                <c:pt idx="1">
                  <c:v>48.333333333333329</c:v>
                </c:pt>
                <c:pt idx="2">
                  <c:v>53.499999999999993</c:v>
                </c:pt>
                <c:pt idx="3">
                  <c:v>65.785714285714278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87-4CAF-9018-885059064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424264"/>
        <c:axId val="421419952"/>
      </c:scatterChart>
      <c:valAx>
        <c:axId val="421424264"/>
        <c:scaling>
          <c:orientation val="minMax"/>
          <c:max val="0.4"/>
          <c:min val="0.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Acid site </a:t>
                </a:r>
                <a:r>
                  <a:rPr lang="en-GB" sz="1200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density</a:t>
                </a:r>
                <a:r>
                  <a:rPr lang="en-GB" sz="12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r>
                  <a:rPr lang="en-GB" sz="1200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/ H</a:t>
                </a:r>
                <a:r>
                  <a:rPr lang="en-GB" sz="1200" baseline="30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+</a:t>
                </a:r>
                <a:r>
                  <a:rPr lang="en-GB" sz="1200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.nm</a:t>
                </a:r>
                <a:r>
                  <a:rPr lang="en-GB" sz="1200" baseline="30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-2</a:t>
                </a:r>
              </a:p>
            </c:rich>
          </c:tx>
          <c:layout>
            <c:manualLayout>
              <c:xMode val="edge"/>
              <c:yMode val="edge"/>
              <c:x val="0.23717373150939533"/>
              <c:y val="0.872162700694628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1419952"/>
        <c:crosses val="autoZero"/>
        <c:crossBetween val="midCat"/>
        <c:minorUnit val="2.0000000000000004E-2"/>
      </c:valAx>
      <c:valAx>
        <c:axId val="421419952"/>
        <c:scaling>
          <c:orientation val="minMax"/>
          <c:max val="7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TOF</a:t>
                </a:r>
                <a:r>
                  <a:rPr lang="en-GB" sz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/ h</a:t>
                </a:r>
                <a:r>
                  <a:rPr lang="en-GB" sz="1200" baseline="30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1.64618055555556E-3"/>
              <c:y val="0.278795138888889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142426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43034007225305498"/>
          <c:y val="0.53676728360591452"/>
          <c:w val="0.46785919540229898"/>
          <c:h val="0.215910492308928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67473480310099"/>
          <c:y val="2.9888194444444401E-2"/>
          <c:w val="0.75067472963742676"/>
          <c:h val="0.74585590277777802"/>
        </c:manualLayout>
      </c:layout>
      <c:scatterChart>
        <c:scatterStyle val="lineMarker"/>
        <c:varyColors val="0"/>
        <c:ser>
          <c:idx val="0"/>
          <c:order val="0"/>
          <c:tx>
            <c:strRef>
              <c:f>'TOF '!$C$2:$E$2</c:f>
              <c:strCache>
                <c:ptCount val="1"/>
                <c:pt idx="0">
                  <c:v>PrSO3H/SBA-15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70C0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5875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'TOF '!$J$4:$J$7</c:f>
              <c:numCache>
                <c:formatCode>0.00</c:formatCode>
                <c:ptCount val="4"/>
                <c:pt idx="0">
                  <c:v>0.15013343108504401</c:v>
                </c:pt>
                <c:pt idx="1">
                  <c:v>0.19856043956043956</c:v>
                </c:pt>
                <c:pt idx="2">
                  <c:v>0.3205790322580645</c:v>
                </c:pt>
                <c:pt idx="3">
                  <c:v>0.39971644042232279</c:v>
                </c:pt>
              </c:numCache>
            </c:numRef>
          </c:xVal>
          <c:yVal>
            <c:numRef>
              <c:f>'TOF '!$D$4:$D$7</c:f>
              <c:numCache>
                <c:formatCode>0.0</c:formatCode>
                <c:ptCount val="4"/>
                <c:pt idx="0">
                  <c:v>3.2199999999999998</c:v>
                </c:pt>
                <c:pt idx="1">
                  <c:v>6.4399999999999995</c:v>
                </c:pt>
                <c:pt idx="2">
                  <c:v>14.92</c:v>
                </c:pt>
                <c:pt idx="3">
                  <c:v>20.8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82-4488-826C-0AE08C0D9C8D}"/>
            </c:ext>
          </c:extLst>
        </c:ser>
        <c:ser>
          <c:idx val="1"/>
          <c:order val="1"/>
          <c:tx>
            <c:strRef>
              <c:f>'TOF '!$C$13:$E$13</c:f>
              <c:strCache>
                <c:ptCount val="1"/>
                <c:pt idx="0">
                  <c:v>Oc/PrSO3H/SBA-15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trendlineType val="log"/>
            <c:dispRSqr val="0"/>
            <c:dispEq val="0"/>
          </c:trendline>
          <c:xVal>
            <c:numRef>
              <c:f>'TOF '!$J$15:$J$18</c:f>
              <c:numCache>
                <c:formatCode>0.00</c:formatCode>
                <c:ptCount val="4"/>
                <c:pt idx="0">
                  <c:v>0.12291836734693877</c:v>
                </c:pt>
                <c:pt idx="1">
                  <c:v>0.13261651376146788</c:v>
                </c:pt>
                <c:pt idx="2">
                  <c:v>0.15644155844155844</c:v>
                </c:pt>
                <c:pt idx="3">
                  <c:v>0.28729812606473598</c:v>
                </c:pt>
              </c:numCache>
            </c:numRef>
          </c:xVal>
          <c:yVal>
            <c:numRef>
              <c:f>'TOF '!$D$15:$D$18</c:f>
              <c:numCache>
                <c:formatCode>0.0</c:formatCode>
                <c:ptCount val="4"/>
                <c:pt idx="0">
                  <c:v>2.3099999999999996</c:v>
                </c:pt>
                <c:pt idx="1">
                  <c:v>5.7999999999999989</c:v>
                </c:pt>
                <c:pt idx="2">
                  <c:v>8.5599999999999987</c:v>
                </c:pt>
                <c:pt idx="3">
                  <c:v>18.419999999999998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182-4488-826C-0AE08C0D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260456"/>
        <c:axId val="392258496"/>
      </c:scatterChart>
      <c:valAx>
        <c:axId val="392260456"/>
        <c:scaling>
          <c:orientation val="minMax"/>
          <c:max val="0.4"/>
          <c:min val="0.0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Acid site density / H</a:t>
                </a:r>
                <a:r>
                  <a:rPr lang="en-GB" sz="1200" baseline="30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+</a:t>
                </a:r>
                <a:r>
                  <a:rPr lang="en-GB" sz="12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.nm</a:t>
                </a:r>
                <a:r>
                  <a:rPr lang="en-GB" sz="1200" baseline="30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-2</a:t>
                </a:r>
              </a:p>
            </c:rich>
          </c:tx>
          <c:layout>
            <c:manualLayout>
              <c:xMode val="edge"/>
              <c:yMode val="edge"/>
              <c:x val="0.274076809811029"/>
              <c:y val="0.8513699266019196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2258496"/>
        <c:crosses val="autoZero"/>
        <c:crossBetween val="midCat"/>
        <c:majorUnit val="9.0000000000000024E-2"/>
      </c:valAx>
      <c:valAx>
        <c:axId val="392258496"/>
        <c:scaling>
          <c:orientation val="minMax"/>
          <c:max val="23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Initail rate, mmol gcat</a:t>
                </a:r>
                <a:r>
                  <a:rPr lang="en-GB" sz="1200" baseline="30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GB" sz="1200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h</a:t>
                </a:r>
                <a:r>
                  <a:rPr lang="en-GB" sz="1200" baseline="30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4.2922953211351998E-3"/>
              <c:y val="6.96436519637013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226045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8580341562906547"/>
          <c:y val="3.7123743038821863E-2"/>
          <c:w val="0.51618111562277169"/>
          <c:h val="0.1549081242266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331535232404546"/>
          <c:y val="5.7561975287613865E-2"/>
          <c:w val="0.59549126192106339"/>
          <c:h val="0.57180625010114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FAB-4FA2-9B0F-49454FBFE3F9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FAB-4FA2-9B0F-49454FBFE3F9}"/>
              </c:ext>
            </c:extLst>
          </c:dPt>
          <c:cat>
            <c:strRef>
              <c:f>'TOF '!$C$48:$C$51</c:f>
              <c:strCache>
                <c:ptCount val="4"/>
                <c:pt idx="0">
                  <c:v>0.15PrSO3H/SBA-15</c:v>
                </c:pt>
                <c:pt idx="1">
                  <c:v>Oc/0.15PrSO3H/SBA-15</c:v>
                </c:pt>
                <c:pt idx="2">
                  <c:v>0.77PrSO3H/SBA-15</c:v>
                </c:pt>
                <c:pt idx="3">
                  <c:v>Oc/ 0.77PrSO3H/SBA-15</c:v>
                </c:pt>
              </c:strCache>
            </c:strRef>
          </c:cat>
          <c:val>
            <c:numRef>
              <c:f>'TOF '!$J$48:$J$51</c:f>
              <c:numCache>
                <c:formatCode>General</c:formatCode>
                <c:ptCount val="4"/>
                <c:pt idx="0">
                  <c:v>18</c:v>
                </c:pt>
                <c:pt idx="1">
                  <c:v>21</c:v>
                </c:pt>
                <c:pt idx="2">
                  <c:v>47</c:v>
                </c:pt>
                <c:pt idx="3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AB-4FA2-9B0F-49454FBFE3F9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'TOF '!$C$48:$C$51</c:f>
              <c:strCache>
                <c:ptCount val="4"/>
                <c:pt idx="0">
                  <c:v>0.15PrSO3H/SBA-15</c:v>
                </c:pt>
                <c:pt idx="1">
                  <c:v>Oc/0.15PrSO3H/SBA-15</c:v>
                </c:pt>
                <c:pt idx="2">
                  <c:v>0.77PrSO3H/SBA-15</c:v>
                </c:pt>
                <c:pt idx="3">
                  <c:v>Oc/ 0.77PrSO3H/SBA-15</c:v>
                </c:pt>
              </c:strCache>
            </c:strRef>
          </c:cat>
          <c:val>
            <c:numRef>
              <c:f>'TOF '!$I$48:$I$51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7-2FAB-4FA2-9B0F-49454FBFE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0"/>
        <c:overlap val="-100"/>
        <c:axId val="421427008"/>
        <c:axId val="421421912"/>
      </c:barChart>
      <c:barChart>
        <c:barDir val="col"/>
        <c:grouping val="clustered"/>
        <c:varyColors val="0"/>
        <c:ser>
          <c:idx val="1"/>
          <c:order val="1"/>
          <c:spPr>
            <a:solidFill>
              <a:schemeClr val="tx1"/>
            </a:solidFill>
            <a:ln w="25400">
              <a:solidFill>
                <a:schemeClr val="tx1"/>
              </a:solidFill>
            </a:ln>
            <a:effectLst/>
          </c:spPr>
          <c:invertIfNegative val="0"/>
          <c:val>
            <c:numRef>
              <c:f>'TOF '!$H$48:$H$51</c:f>
              <c:numCache>
                <c:formatCode>General</c:formatCode>
                <c:ptCount val="4"/>
                <c:pt idx="0">
                  <c:v>74</c:v>
                </c:pt>
                <c:pt idx="1">
                  <c:v>61</c:v>
                </c:pt>
                <c:pt idx="2">
                  <c:v>75</c:v>
                </c:pt>
                <c:pt idx="3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AB-4FA2-9B0F-49454FBFE3F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'TOF '!$C$48:$C$51</c:f>
              <c:strCache>
                <c:ptCount val="4"/>
                <c:pt idx="0">
                  <c:v>0.15PrSO3H/SBA-15</c:v>
                </c:pt>
                <c:pt idx="1">
                  <c:v>Oc/0.15PrSO3H/SBA-15</c:v>
                </c:pt>
                <c:pt idx="2">
                  <c:v>0.77PrSO3H/SBA-15</c:v>
                </c:pt>
                <c:pt idx="3">
                  <c:v>Oc/ 0.77PrSO3H/SBA-15</c:v>
                </c:pt>
              </c:strCache>
            </c:strRef>
          </c:cat>
          <c:val>
            <c:numRef>
              <c:f>'TOF '!$G$48:$G$51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6-2FAB-4FA2-9B0F-49454FBFE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422954728"/>
        <c:axId val="433610264"/>
      </c:barChart>
      <c:catAx>
        <c:axId val="42142700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1421912"/>
        <c:crosses val="autoZero"/>
        <c:auto val="1"/>
        <c:lblAlgn val="ctr"/>
        <c:lblOffset val="100"/>
        <c:noMultiLvlLbl val="0"/>
      </c:catAx>
      <c:valAx>
        <c:axId val="421421912"/>
        <c:scaling>
          <c:orientation val="minMax"/>
          <c:max val="7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0" i="0" kern="1200" baseline="0">
                    <a:solidFill>
                      <a:srgbClr val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TOF / h</a:t>
                </a:r>
                <a:r>
                  <a:rPr lang="en-GB" sz="1200" b="0" i="0" kern="1200" baseline="30000">
                    <a:solidFill>
                      <a:srgbClr val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endParaRPr lang="en-GB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3.0740610109476683E-2"/>
              <c:y val="0.20066326416812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1427008"/>
        <c:crosses val="autoZero"/>
        <c:crossBetween val="between"/>
        <c:majorUnit val="20"/>
      </c:valAx>
      <c:valAx>
        <c:axId val="433610264"/>
        <c:scaling>
          <c:orientation val="minMax"/>
          <c:min val="40"/>
        </c:scaling>
        <c:delete val="0"/>
        <c:axPos val="r"/>
        <c:title>
          <c:tx>
            <c:rich>
              <a:bodyPr rot="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 b="0" i="0" u="none" strike="noStrike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 -</a:t>
                </a:r>
                <a:r>
                  <a:rPr lang="el-GR" sz="1200" b="0" i="0" u="none" strike="noStrike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Δ</a:t>
                </a:r>
                <a:r>
                  <a:rPr lang="en-GB" sz="1200" b="0" i="0" u="none" strike="noStrike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H</a:t>
                </a:r>
                <a:r>
                  <a:rPr lang="en-GB" sz="1200" b="0" i="0" u="none" strike="noStrike" baseline="-2500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ads</a:t>
                </a:r>
                <a:r>
                  <a:rPr lang="en-GB" sz="1200" b="0" i="0" u="none" strike="noStrike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 Methanol</a:t>
                </a:r>
                <a:endParaRPr lang="en-GB" sz="12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0757588331708128"/>
              <c:y val="0.112523749561507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954728"/>
        <c:crosses val="max"/>
        <c:crossBetween val="between"/>
        <c:majorUnit val="10"/>
      </c:valAx>
      <c:catAx>
        <c:axId val="422954728"/>
        <c:scaling>
          <c:orientation val="minMax"/>
        </c:scaling>
        <c:delete val="1"/>
        <c:axPos val="b"/>
        <c:majorTickMark val="out"/>
        <c:minorTickMark val="none"/>
        <c:tickLblPos val="nextTo"/>
        <c:crossAx val="433610264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663333333333299"/>
          <c:y val="4.7220672987544197E-2"/>
          <c:w val="0.76464930555555599"/>
          <c:h val="0.80624236111111103"/>
        </c:manualLayout>
      </c:layout>
      <c:scatterChart>
        <c:scatterStyle val="lineMarker"/>
        <c:varyColors val="0"/>
        <c:ser>
          <c:idx val="0"/>
          <c:order val="0"/>
          <c:tx>
            <c:v>PrSO3H(1ML)/SBA-15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'Water addition &amp;  recycle stud'!$B$6:$B$15</c:f>
              <c:numCache>
                <c:formatCode>General</c:formatCode>
                <c:ptCount val="10"/>
                <c:pt idx="0">
                  <c:v>0</c:v>
                </c:pt>
                <c:pt idx="1">
                  <c:v>0.16600000000000001</c:v>
                </c:pt>
                <c:pt idx="2">
                  <c:v>0.33</c:v>
                </c:pt>
                <c:pt idx="3">
                  <c:v>0.5</c:v>
                </c:pt>
                <c:pt idx="4">
                  <c:v>0.66600000000000004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</c:numCache>
            </c:numRef>
          </c:xVal>
          <c:yVal>
            <c:numRef>
              <c:f>'Water addition &amp;  recycle stud'!$C$6:$C$15</c:f>
              <c:numCache>
                <c:formatCode>0.00</c:formatCode>
                <c:ptCount val="10"/>
                <c:pt idx="0">
                  <c:v>0</c:v>
                </c:pt>
                <c:pt idx="1">
                  <c:v>2.7796455590292042</c:v>
                </c:pt>
                <c:pt idx="2">
                  <c:v>7.4248469725464146</c:v>
                </c:pt>
                <c:pt idx="4">
                  <c:v>14.896206769837697</c:v>
                </c:pt>
                <c:pt idx="5">
                  <c:v>21.81178155779709</c:v>
                </c:pt>
                <c:pt idx="7">
                  <c:v>50.588652054272274</c:v>
                </c:pt>
                <c:pt idx="9">
                  <c:v>73.286590927414224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2F-4279-8271-4C0D3143E5DF}"/>
            </c:ext>
          </c:extLst>
        </c:ser>
        <c:ser>
          <c:idx val="1"/>
          <c:order val="1"/>
          <c:tx>
            <c:v>PrSO3H(1ML)-10mmolH2O</c:v>
          </c:tx>
          <c:spPr>
            <a:ln w="28575">
              <a:noFill/>
            </a:ln>
          </c:spPr>
          <c:marker>
            <c:symbol val="circle"/>
            <c:size val="8"/>
            <c:spPr>
              <a:noFill/>
              <a:ln w="22225">
                <a:solidFill>
                  <a:schemeClr val="tx1"/>
                </a:solidFill>
              </a:ln>
            </c:spPr>
          </c:marker>
          <c:xVal>
            <c:numRef>
              <c:f>'Water addition &amp;  recycle stud'!$B$6:$B$15</c:f>
              <c:numCache>
                <c:formatCode>General</c:formatCode>
                <c:ptCount val="10"/>
                <c:pt idx="0">
                  <c:v>0</c:v>
                </c:pt>
                <c:pt idx="1">
                  <c:v>0.16600000000000001</c:v>
                </c:pt>
                <c:pt idx="2">
                  <c:v>0.33</c:v>
                </c:pt>
                <c:pt idx="3">
                  <c:v>0.5</c:v>
                </c:pt>
                <c:pt idx="4">
                  <c:v>0.66600000000000004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</c:numCache>
            </c:numRef>
          </c:xVal>
          <c:yVal>
            <c:numRef>
              <c:f>'Water addition &amp;  recycle stud'!$E$6:$E$15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3.3703877926350145</c:v>
                </c:pt>
                <c:pt idx="5">
                  <c:v>2.0273601954116187</c:v>
                </c:pt>
                <c:pt idx="6">
                  <c:v>7.893056061724594</c:v>
                </c:pt>
                <c:pt idx="8">
                  <c:v>27.341860773681518</c:v>
                </c:pt>
                <c:pt idx="9">
                  <c:v>39.659999999999997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12F-4279-8271-4C0D3143E5DF}"/>
            </c:ext>
          </c:extLst>
        </c:ser>
        <c:ser>
          <c:idx val="2"/>
          <c:order val="2"/>
          <c:tx>
            <c:v>Oc/PrSO3H(1ML)/SBA-15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'Water addition &amp;  recycle stud'!$H$6:$H$15</c:f>
              <c:numCache>
                <c:formatCode>General</c:formatCode>
                <c:ptCount val="10"/>
                <c:pt idx="0">
                  <c:v>0</c:v>
                </c:pt>
                <c:pt idx="1">
                  <c:v>0.16600000000000001</c:v>
                </c:pt>
                <c:pt idx="2">
                  <c:v>0.33</c:v>
                </c:pt>
                <c:pt idx="3">
                  <c:v>0.5</c:v>
                </c:pt>
                <c:pt idx="4">
                  <c:v>0.66600000000000004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</c:numCache>
            </c:numRef>
          </c:xVal>
          <c:yVal>
            <c:numRef>
              <c:f>'Water addition &amp;  recycle stud'!$I$6:$I$15</c:f>
              <c:numCache>
                <c:formatCode>0.00</c:formatCode>
                <c:ptCount val="10"/>
                <c:pt idx="0">
                  <c:v>0</c:v>
                </c:pt>
                <c:pt idx="1">
                  <c:v>3.4405142756882037</c:v>
                </c:pt>
                <c:pt idx="2">
                  <c:v>7.1974995717363797</c:v>
                </c:pt>
                <c:pt idx="4">
                  <c:v>13.721265032362503</c:v>
                </c:pt>
                <c:pt idx="5">
                  <c:v>19.003651557962193</c:v>
                </c:pt>
                <c:pt idx="7">
                  <c:v>46.475725083479794</c:v>
                </c:pt>
                <c:pt idx="9">
                  <c:v>69.846557328725382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12F-4279-8271-4C0D3143E5DF}"/>
            </c:ext>
          </c:extLst>
        </c:ser>
        <c:ser>
          <c:idx val="3"/>
          <c:order val="3"/>
          <c:tx>
            <c:v>Oc/PrSO3H(1ML)-10mmol H2O</c:v>
          </c:tx>
          <c:spPr>
            <a:ln w="28575">
              <a:noFill/>
            </a:ln>
          </c:spPr>
          <c:marker>
            <c:symbol val="circle"/>
            <c:size val="8"/>
            <c:spPr>
              <a:noFill/>
              <a:ln w="22225">
                <a:solidFill>
                  <a:srgbClr val="FF0000"/>
                </a:solidFill>
              </a:ln>
            </c:spPr>
          </c:marker>
          <c:xVal>
            <c:numRef>
              <c:f>'Water addition &amp;  recycle stud'!$H$6:$H$15</c:f>
              <c:numCache>
                <c:formatCode>General</c:formatCode>
                <c:ptCount val="10"/>
                <c:pt idx="0">
                  <c:v>0</c:v>
                </c:pt>
                <c:pt idx="1">
                  <c:v>0.16600000000000001</c:v>
                </c:pt>
                <c:pt idx="2">
                  <c:v>0.33</c:v>
                </c:pt>
                <c:pt idx="3">
                  <c:v>0.5</c:v>
                </c:pt>
                <c:pt idx="4">
                  <c:v>0.66600000000000004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</c:numCache>
            </c:numRef>
          </c:xVal>
          <c:yVal>
            <c:numRef>
              <c:f>'Water addition &amp;  recycle stud'!$K$6:$K$15</c:f>
              <c:numCache>
                <c:formatCode>0.00</c:formatCode>
                <c:ptCount val="10"/>
                <c:pt idx="0">
                  <c:v>0</c:v>
                </c:pt>
                <c:pt idx="1">
                  <c:v>1.2193782776226503</c:v>
                </c:pt>
                <c:pt idx="2">
                  <c:v>1.4563669727155812</c:v>
                </c:pt>
                <c:pt idx="3">
                  <c:v>2.7302504864823711</c:v>
                </c:pt>
                <c:pt idx="4">
                  <c:v>2.6778867378346689</c:v>
                </c:pt>
                <c:pt idx="5">
                  <c:v>3.0420622934590491</c:v>
                </c:pt>
                <c:pt idx="8">
                  <c:v>12.391402863848086</c:v>
                </c:pt>
                <c:pt idx="9">
                  <c:v>38.380839088543112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12F-4279-8271-4C0D3143E5DF}"/>
            </c:ext>
          </c:extLst>
        </c:ser>
        <c:ser>
          <c:idx val="4"/>
          <c:order val="4"/>
          <c:tx>
            <c:v>PrSO3H(1ML)-1mmol H2O</c:v>
          </c:tx>
          <c:spPr>
            <a:ln w="28575">
              <a:noFill/>
            </a:ln>
          </c:spPr>
          <c:marker>
            <c:symbol val="triangle"/>
            <c:size val="8"/>
            <c:spPr>
              <a:noFill/>
              <a:ln w="22225">
                <a:solidFill>
                  <a:schemeClr val="tx1"/>
                </a:solidFill>
              </a:ln>
            </c:spPr>
          </c:marker>
          <c:xVal>
            <c:numRef>
              <c:f>'Water addition &amp;  recycle stud'!$B$6:$B$15</c:f>
              <c:numCache>
                <c:formatCode>General</c:formatCode>
                <c:ptCount val="10"/>
                <c:pt idx="0">
                  <c:v>0</c:v>
                </c:pt>
                <c:pt idx="1">
                  <c:v>0.16600000000000001</c:v>
                </c:pt>
                <c:pt idx="2">
                  <c:v>0.33</c:v>
                </c:pt>
                <c:pt idx="3">
                  <c:v>0.5</c:v>
                </c:pt>
                <c:pt idx="4">
                  <c:v>0.66600000000000004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</c:numCache>
            </c:numRef>
          </c:xVal>
          <c:yVal>
            <c:numRef>
              <c:f>'Water addition &amp;  recycle stud'!$D$6:$D$15</c:f>
              <c:numCache>
                <c:formatCode>0.00</c:formatCode>
                <c:ptCount val="10"/>
                <c:pt idx="0">
                  <c:v>0</c:v>
                </c:pt>
                <c:pt idx="1">
                  <c:v>0.89002007196305277</c:v>
                </c:pt>
                <c:pt idx="2">
                  <c:v>3.5221385556595783</c:v>
                </c:pt>
                <c:pt idx="4">
                  <c:v>11.401606147068108</c:v>
                </c:pt>
                <c:pt idx="5">
                  <c:v>16.233453097477341</c:v>
                </c:pt>
                <c:pt idx="6">
                  <c:v>31.497896339925457</c:v>
                </c:pt>
                <c:pt idx="8">
                  <c:v>53.038458625271964</c:v>
                </c:pt>
                <c:pt idx="9">
                  <c:v>66.121985149778297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12F-4279-8271-4C0D3143E5DF}"/>
            </c:ext>
          </c:extLst>
        </c:ser>
        <c:ser>
          <c:idx val="5"/>
          <c:order val="5"/>
          <c:tx>
            <c:v>Oc/PrSO3H(1ML)-1mmol H2O</c:v>
          </c:tx>
          <c:spPr>
            <a:ln w="28575">
              <a:noFill/>
            </a:ln>
          </c:spPr>
          <c:marker>
            <c:symbol val="triangle"/>
            <c:size val="8"/>
            <c:spPr>
              <a:noFill/>
              <a:ln w="19050">
                <a:solidFill>
                  <a:srgbClr val="FF0000"/>
                </a:solidFill>
              </a:ln>
            </c:spPr>
          </c:marker>
          <c:xVal>
            <c:numRef>
              <c:f>'Water addition &amp;  recycle stud'!$H$6:$H$15</c:f>
              <c:numCache>
                <c:formatCode>General</c:formatCode>
                <c:ptCount val="10"/>
                <c:pt idx="0">
                  <c:v>0</c:v>
                </c:pt>
                <c:pt idx="1">
                  <c:v>0.16600000000000001</c:v>
                </c:pt>
                <c:pt idx="2">
                  <c:v>0.33</c:v>
                </c:pt>
                <c:pt idx="3">
                  <c:v>0.5</c:v>
                </c:pt>
                <c:pt idx="4">
                  <c:v>0.66600000000000004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</c:numCache>
            </c:numRef>
          </c:xVal>
          <c:yVal>
            <c:numRef>
              <c:f>'Water addition &amp;  recycle stud'!$J$6:$J$15</c:f>
              <c:numCache>
                <c:formatCode>0.00</c:formatCode>
                <c:ptCount val="10"/>
                <c:pt idx="0">
                  <c:v>0</c:v>
                </c:pt>
                <c:pt idx="1">
                  <c:v>1.5096287117328886</c:v>
                </c:pt>
                <c:pt idx="2">
                  <c:v>6.0547739133762475</c:v>
                </c:pt>
                <c:pt idx="4">
                  <c:v>12.287441120493328</c:v>
                </c:pt>
                <c:pt idx="5">
                  <c:v>16.887186659895644</c:v>
                </c:pt>
                <c:pt idx="6">
                  <c:v>30.916129340961152</c:v>
                </c:pt>
                <c:pt idx="8">
                  <c:v>51.444350479987349</c:v>
                </c:pt>
                <c:pt idx="9">
                  <c:v>64.663838817953916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12F-4279-8271-4C0D3143E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264768"/>
        <c:axId val="392265160"/>
      </c:scatterChart>
      <c:valAx>
        <c:axId val="392264768"/>
        <c:scaling>
          <c:orientation val="minMax"/>
          <c:max val="6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Time/ h</a:t>
                </a:r>
              </a:p>
            </c:rich>
          </c:tx>
          <c:layout>
            <c:manualLayout>
              <c:xMode val="edge"/>
              <c:yMode val="edge"/>
              <c:x val="0.443215625"/>
              <c:y val="0.9095184027777779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92265160"/>
        <c:crosses val="autoZero"/>
        <c:crossBetween val="midCat"/>
        <c:majorUnit val="1"/>
      </c:valAx>
      <c:valAx>
        <c:axId val="392265160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Conversion /</a:t>
                </a:r>
                <a:r>
                  <a:rPr lang="pt-BR" sz="1200" b="0" baseline="0">
                    <a:latin typeface="Arial" pitchFamily="34" charset="0"/>
                    <a:cs typeface="Arial" pitchFamily="34" charset="0"/>
                  </a:rPr>
                  <a:t> %</a:t>
                </a:r>
                <a:endParaRPr lang="pt-BR" sz="12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1.32291666666667E-2"/>
              <c:y val="0.2297677083333329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92264768"/>
        <c:crosses val="autoZero"/>
        <c:crossBetween val="midCat"/>
        <c:majorUnit val="20"/>
      </c:valAx>
      <c:spPr>
        <a:noFill/>
        <a:ln>
          <a:solidFill>
            <a:schemeClr val="tx1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45287283311106"/>
          <c:y val="6.4786992510479702E-2"/>
          <c:w val="0.57586805555555598"/>
          <c:h val="0.17232502849698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62222222222199"/>
          <c:y val="3.5277777777777797E-2"/>
          <c:w val="0.77769027777777799"/>
          <c:h val="0.8008201388888890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42F-431E-9180-311525C73A7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42F-431E-9180-311525C73A7E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42F-431E-9180-311525C73A7E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42F-431E-9180-311525C73A7E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42F-431E-9180-311525C73A7E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42F-431E-9180-311525C73A7E}"/>
              </c:ext>
            </c:extLst>
          </c:dPt>
          <c:cat>
            <c:numRef>
              <c:f>'Water addition &amp;  recycle stud'!$B$25:$B$30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0</c:v>
                </c:pt>
                <c:pt idx="4">
                  <c:v>1</c:v>
                </c:pt>
                <c:pt idx="5">
                  <c:v>10</c:v>
                </c:pt>
              </c:numCache>
            </c:numRef>
          </c:cat>
          <c:val>
            <c:numRef>
              <c:f>'Water addition &amp;  recycle stud'!$F$25:$F$30</c:f>
              <c:numCache>
                <c:formatCode>0.0</c:formatCode>
                <c:ptCount val="6"/>
                <c:pt idx="0">
                  <c:v>47.272727272727273</c:v>
                </c:pt>
                <c:pt idx="1">
                  <c:v>37.081818181818178</c:v>
                </c:pt>
                <c:pt idx="2">
                  <c:v>8.1363636363636349</c:v>
                </c:pt>
                <c:pt idx="3">
                  <c:v>65.785714285714278</c:v>
                </c:pt>
                <c:pt idx="4">
                  <c:v>64.342857142857127</c:v>
                </c:pt>
                <c:pt idx="5">
                  <c:v>14.71428571428571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42F-431E-9180-311525C73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2263592"/>
        <c:axId val="392263984"/>
      </c:barChart>
      <c:catAx>
        <c:axId val="392263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Water addition / mmol</a:t>
                </a:r>
              </a:p>
            </c:rich>
          </c:tx>
          <c:layout>
            <c:manualLayout>
              <c:xMode val="edge"/>
              <c:yMode val="edge"/>
              <c:x val="0.301878819444445"/>
              <c:y val="0.914201736111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2263984"/>
        <c:crosses val="autoZero"/>
        <c:auto val="1"/>
        <c:lblAlgn val="ctr"/>
        <c:lblOffset val="100"/>
        <c:noMultiLvlLbl val="0"/>
      </c:catAx>
      <c:valAx>
        <c:axId val="3922639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0" i="0" kern="1200" baseline="0">
                    <a:solidFill>
                      <a:srgbClr val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TOF / h</a:t>
                </a:r>
                <a:r>
                  <a:rPr lang="en-GB" sz="1200" b="0" i="0" kern="1200" baseline="30000">
                    <a:solidFill>
                      <a:srgbClr val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endParaRPr lang="en-GB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2263592"/>
        <c:crosses val="autoZero"/>
        <c:crossBetween val="between"/>
      </c:valAx>
      <c:spPr>
        <a:noFill/>
        <a:ln>
          <a:solidFill>
            <a:schemeClr val="tx1">
              <a:lumMod val="75000"/>
              <a:lumOff val="25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76832364394241"/>
          <c:y val="5.9917013888888898E-2"/>
          <c:w val="0.79832319798442775"/>
          <c:h val="0.76086760761369121"/>
        </c:manualLayout>
      </c:layout>
      <c:barChart>
        <c:barDir val="col"/>
        <c:grouping val="clustered"/>
        <c:varyColors val="0"/>
        <c:ser>
          <c:idx val="0"/>
          <c:order val="0"/>
          <c:tx>
            <c:v>1st Cycle</c:v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'Water addition &amp;  recycle stud'!$C$60:$C$61</c:f>
              <c:strCache>
                <c:ptCount val="2"/>
                <c:pt idx="0">
                  <c:v>PrSO3H(1ML)</c:v>
                </c:pt>
                <c:pt idx="1">
                  <c:v>Oc/ PrSO3H(1ML)</c:v>
                </c:pt>
              </c:strCache>
            </c:strRef>
          </c:cat>
          <c:val>
            <c:numRef>
              <c:f>'Water addition &amp;  recycle stud'!$D$60:$D$61</c:f>
              <c:numCache>
                <c:formatCode>0.0</c:formatCode>
                <c:ptCount val="2"/>
                <c:pt idx="0">
                  <c:v>49.063636363636355</c:v>
                </c:pt>
                <c:pt idx="1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6B-4D52-B795-64A092A0D338}"/>
            </c:ext>
          </c:extLst>
        </c:ser>
        <c:ser>
          <c:idx val="1"/>
          <c:order val="1"/>
          <c:tx>
            <c:v>2nd Cycle </c:v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'Water addition &amp;  recycle stud'!$C$60:$C$61</c:f>
              <c:strCache>
                <c:ptCount val="2"/>
                <c:pt idx="0">
                  <c:v>PrSO3H(1ML)</c:v>
                </c:pt>
                <c:pt idx="1">
                  <c:v>Oc/ PrSO3H(1ML)</c:v>
                </c:pt>
              </c:strCache>
            </c:strRef>
          </c:cat>
          <c:val>
            <c:numRef>
              <c:f>'Water addition &amp;  recycle stud'!$E$60:$E$61</c:f>
              <c:numCache>
                <c:formatCode>0.0</c:formatCode>
                <c:ptCount val="2"/>
                <c:pt idx="0">
                  <c:v>32.038123167155426</c:v>
                </c:pt>
                <c:pt idx="1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6B-4D52-B795-64A092A0D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2262024"/>
        <c:axId val="392262808"/>
      </c:barChart>
      <c:catAx>
        <c:axId val="392262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Arial" charset="0"/>
                    <a:ea typeface="Arial" charset="0"/>
                    <a:cs typeface="Arial" charset="0"/>
                  </a:rPr>
                  <a:t>Esterification</a:t>
                </a:r>
                <a:r>
                  <a:rPr lang="en-US" sz="1200" baseline="0">
                    <a:solidFill>
                      <a:sysClr val="windowText" lastClr="000000"/>
                    </a:solidFill>
                    <a:latin typeface="Arial" charset="0"/>
                    <a:ea typeface="Arial" charset="0"/>
                    <a:cs typeface="Arial" charset="0"/>
                  </a:rPr>
                  <a:t> cycle</a:t>
                </a:r>
                <a:endParaRPr lang="en-US" sz="1200">
                  <a:solidFill>
                    <a:sysClr val="windowText" lastClr="000000"/>
                  </a:solidFill>
                  <a:latin typeface="Arial" charset="0"/>
                  <a:ea typeface="Arial" charset="0"/>
                  <a:cs typeface="Arial" charset="0"/>
                </a:endParaRPr>
              </a:p>
            </c:rich>
          </c:tx>
          <c:layout>
            <c:manualLayout>
              <c:xMode val="edge"/>
              <c:yMode val="edge"/>
              <c:x val="0.37433680555555554"/>
              <c:y val="0.914185941645725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2262808"/>
        <c:crosses val="autoZero"/>
        <c:auto val="1"/>
        <c:lblAlgn val="ctr"/>
        <c:lblOffset val="100"/>
        <c:noMultiLvlLbl val="0"/>
      </c:catAx>
      <c:valAx>
        <c:axId val="3922628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0" i="0" kern="120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TOF / h</a:t>
                </a:r>
                <a:r>
                  <a:rPr lang="en-GB" sz="1200" b="0" i="0" kern="1200" baseline="3000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endParaRPr lang="en-GB" sz="12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2.7811049104567906E-3"/>
              <c:y val="0.307137169408575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226202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1872187500000001"/>
          <c:y val="8.1753387068650651E-2"/>
          <c:w val="0.253846527777778"/>
          <c:h val="0.140665972222221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663333333333299"/>
          <c:y val="4.7220672987544197E-2"/>
          <c:w val="0.76464930555555599"/>
          <c:h val="0.80624236111111103"/>
        </c:manualLayout>
      </c:layout>
      <c:scatterChart>
        <c:scatterStyle val="lineMarker"/>
        <c:varyColors val="0"/>
        <c:ser>
          <c:idx val="0"/>
          <c:order val="0"/>
          <c:tx>
            <c:v>PrSO3H(1ML)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'Water addition &amp;  recycle stud'!$B$42:$B$50</c:f>
              <c:numCache>
                <c:formatCode>General</c:formatCode>
                <c:ptCount val="9"/>
                <c:pt idx="0">
                  <c:v>0</c:v>
                </c:pt>
                <c:pt idx="1">
                  <c:v>0.16600000000000001</c:v>
                </c:pt>
                <c:pt idx="2">
                  <c:v>0.33</c:v>
                </c:pt>
                <c:pt idx="3">
                  <c:v>0.5</c:v>
                </c:pt>
                <c:pt idx="4">
                  <c:v>0.75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</c:numCache>
            </c:numRef>
          </c:xVal>
          <c:yVal>
            <c:numRef>
              <c:f>'Water addition &amp;  recycle stud'!$C$42:$C$50</c:f>
              <c:numCache>
                <c:formatCode>0.0</c:formatCode>
                <c:ptCount val="9"/>
                <c:pt idx="0">
                  <c:v>0</c:v>
                </c:pt>
                <c:pt idx="1">
                  <c:v>2.7796455590292042</c:v>
                </c:pt>
                <c:pt idx="2">
                  <c:v>7.4248469725464146</c:v>
                </c:pt>
                <c:pt idx="3">
                  <c:v>12.293401669402565</c:v>
                </c:pt>
                <c:pt idx="4">
                  <c:v>16.49442077905697</c:v>
                </c:pt>
                <c:pt idx="5">
                  <c:v>20.139440513359027</c:v>
                </c:pt>
                <c:pt idx="6">
                  <c:v>36.824756277365438</c:v>
                </c:pt>
                <c:pt idx="7">
                  <c:v>59.946533842638267</c:v>
                </c:pt>
                <c:pt idx="8">
                  <c:v>73.705463705508961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53-409F-AD14-F34E0BACF9D3}"/>
            </c:ext>
          </c:extLst>
        </c:ser>
        <c:ser>
          <c:idx val="1"/>
          <c:order val="1"/>
          <c:tx>
            <c:v>PrSO3H(1ML)/SBA-15-2nd</c:v>
          </c:tx>
          <c:spPr>
            <a:ln w="28575">
              <a:noFill/>
            </a:ln>
          </c:spPr>
          <c:marker>
            <c:symbol val="circle"/>
            <c:size val="8"/>
            <c:spPr>
              <a:noFill/>
              <a:ln w="22225">
                <a:solidFill>
                  <a:schemeClr val="tx1"/>
                </a:solidFill>
              </a:ln>
            </c:spPr>
          </c:marker>
          <c:xVal>
            <c:numRef>
              <c:f>'Water addition &amp;  recycle stud'!$B$42:$B$50</c:f>
              <c:numCache>
                <c:formatCode>General</c:formatCode>
                <c:ptCount val="9"/>
                <c:pt idx="0">
                  <c:v>0</c:v>
                </c:pt>
                <c:pt idx="1">
                  <c:v>0.16600000000000001</c:v>
                </c:pt>
                <c:pt idx="2">
                  <c:v>0.33</c:v>
                </c:pt>
                <c:pt idx="3">
                  <c:v>0.5</c:v>
                </c:pt>
                <c:pt idx="4">
                  <c:v>0.75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</c:numCache>
            </c:numRef>
          </c:xVal>
          <c:yVal>
            <c:numRef>
              <c:f>'Water addition &amp;  recycle stud'!$D$42:$D$50</c:f>
              <c:numCache>
                <c:formatCode>0.0</c:formatCode>
                <c:ptCount val="9"/>
                <c:pt idx="0">
                  <c:v>0</c:v>
                </c:pt>
                <c:pt idx="1">
                  <c:v>4.6484127110478717</c:v>
                </c:pt>
                <c:pt idx="2">
                  <c:v>4.5172459107274117</c:v>
                </c:pt>
                <c:pt idx="3">
                  <c:v>6.0208124057694041</c:v>
                </c:pt>
                <c:pt idx="4">
                  <c:v>10.145755578827298</c:v>
                </c:pt>
                <c:pt idx="5">
                  <c:v>13.338140295671797</c:v>
                </c:pt>
                <c:pt idx="6">
                  <c:v>22.837821911024395</c:v>
                </c:pt>
                <c:pt idx="7">
                  <c:v>40.300072740515802</c:v>
                </c:pt>
                <c:pt idx="8">
                  <c:v>53.328532492955937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753-409F-AD14-F34E0BACF9D3}"/>
            </c:ext>
          </c:extLst>
        </c:ser>
        <c:ser>
          <c:idx val="2"/>
          <c:order val="2"/>
          <c:tx>
            <c:v>Oc/PrSO3H(1ML)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'Water addition &amp;  recycle stud'!$I$42:$I$50</c:f>
              <c:numCache>
                <c:formatCode>General</c:formatCode>
                <c:ptCount val="9"/>
                <c:pt idx="0">
                  <c:v>0</c:v>
                </c:pt>
                <c:pt idx="1">
                  <c:v>0.16600000000000001</c:v>
                </c:pt>
                <c:pt idx="2">
                  <c:v>0.33</c:v>
                </c:pt>
                <c:pt idx="3">
                  <c:v>0.5</c:v>
                </c:pt>
                <c:pt idx="4">
                  <c:v>0.75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</c:numCache>
            </c:numRef>
          </c:xVal>
          <c:yVal>
            <c:numRef>
              <c:f>'Water addition &amp;  recycle stud'!$J$42:$J$50</c:f>
              <c:numCache>
                <c:formatCode>0.0</c:formatCode>
                <c:ptCount val="9"/>
                <c:pt idx="0">
                  <c:v>0</c:v>
                </c:pt>
                <c:pt idx="1">
                  <c:v>4.9820558096109488</c:v>
                </c:pt>
                <c:pt idx="2">
                  <c:v>8.4579661718507122</c:v>
                </c:pt>
                <c:pt idx="3">
                  <c:v>13.542634423907321</c:v>
                </c:pt>
                <c:pt idx="4">
                  <c:v>18.165565355711713</c:v>
                </c:pt>
                <c:pt idx="5">
                  <c:v>19.961617636449958</c:v>
                </c:pt>
                <c:pt idx="6">
                  <c:v>36.323252496837604</c:v>
                </c:pt>
                <c:pt idx="7">
                  <c:v>56.855411614905314</c:v>
                </c:pt>
                <c:pt idx="8">
                  <c:v>70.374799727437633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753-409F-AD14-F34E0BACF9D3}"/>
            </c:ext>
          </c:extLst>
        </c:ser>
        <c:ser>
          <c:idx val="3"/>
          <c:order val="3"/>
          <c:tx>
            <c:v>Oc/PrSO3H(1ML)/SBA-15-2nd</c:v>
          </c:tx>
          <c:spPr>
            <a:ln w="28575">
              <a:noFill/>
            </a:ln>
          </c:spPr>
          <c:marker>
            <c:symbol val="circle"/>
            <c:size val="8"/>
            <c:spPr>
              <a:noFill/>
              <a:ln w="22225">
                <a:solidFill>
                  <a:srgbClr val="FF0000"/>
                </a:solidFill>
              </a:ln>
            </c:spPr>
          </c:marker>
          <c:xVal>
            <c:numRef>
              <c:f>'Water addition &amp;  recycle stud'!$I$42:$I$50</c:f>
              <c:numCache>
                <c:formatCode>General</c:formatCode>
                <c:ptCount val="9"/>
                <c:pt idx="0">
                  <c:v>0</c:v>
                </c:pt>
                <c:pt idx="1">
                  <c:v>0.16600000000000001</c:v>
                </c:pt>
                <c:pt idx="2">
                  <c:v>0.33</c:v>
                </c:pt>
                <c:pt idx="3">
                  <c:v>0.5</c:v>
                </c:pt>
                <c:pt idx="4">
                  <c:v>0.75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</c:numCache>
            </c:numRef>
          </c:xVal>
          <c:yVal>
            <c:numRef>
              <c:f>'Water addition &amp;  recycle stud'!$K$42:$K$50</c:f>
              <c:numCache>
                <c:formatCode>0.0</c:formatCode>
                <c:ptCount val="9"/>
                <c:pt idx="0">
                  <c:v>0</c:v>
                </c:pt>
                <c:pt idx="1">
                  <c:v>3.2465693601282641</c:v>
                </c:pt>
                <c:pt idx="2">
                  <c:v>6.2020229045400166</c:v>
                </c:pt>
                <c:pt idx="3">
                  <c:v>8.8222885283314838</c:v>
                </c:pt>
                <c:pt idx="4">
                  <c:v>13.436891482909209</c:v>
                </c:pt>
                <c:pt idx="5">
                  <c:v>14.608637530406881</c:v>
                </c:pt>
                <c:pt idx="6">
                  <c:v>27.408172201346002</c:v>
                </c:pt>
                <c:pt idx="7">
                  <c:v>46.919881929974757</c:v>
                </c:pt>
                <c:pt idx="8">
                  <c:v>59.562184693568106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753-409F-AD14-F34E0BACF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262416"/>
        <c:axId val="392260064"/>
      </c:scatterChart>
      <c:valAx>
        <c:axId val="392262416"/>
        <c:scaling>
          <c:orientation val="minMax"/>
          <c:max val="6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Time/ h</a:t>
                </a:r>
              </a:p>
            </c:rich>
          </c:tx>
          <c:layout>
            <c:manualLayout>
              <c:xMode val="edge"/>
              <c:yMode val="edge"/>
              <c:x val="0.45203506944444399"/>
              <c:y val="0.922747569444445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92260064"/>
        <c:crosses val="autoZero"/>
        <c:crossBetween val="midCat"/>
        <c:majorUnit val="1"/>
      </c:valAx>
      <c:valAx>
        <c:axId val="392260064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Conversion /</a:t>
                </a:r>
                <a:r>
                  <a:rPr lang="pt-BR" sz="1200" b="0" baseline="0">
                    <a:latin typeface="Arial" pitchFamily="34" charset="0"/>
                    <a:cs typeface="Arial" pitchFamily="34" charset="0"/>
                  </a:rPr>
                  <a:t> %</a:t>
                </a:r>
                <a:endParaRPr lang="pt-BR" sz="12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1.32291666666667E-2"/>
              <c:y val="0.2297677083333329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92262416"/>
        <c:crosses val="autoZero"/>
        <c:crossBetween val="midCat"/>
        <c:majorUnit val="20"/>
      </c:valAx>
      <c:spPr>
        <a:noFill/>
        <a:ln>
          <a:solidFill>
            <a:schemeClr val="tx1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1015451388888901"/>
          <c:y val="7.30701388888889E-2"/>
          <c:w val="0.41157261809072676"/>
          <c:h val="0.1673888017245233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21813166593901"/>
          <c:y val="4.8506944444444401E-2"/>
          <c:w val="0.70595802412122699"/>
          <c:h val="0.70041080950288315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trendline>
            <c:spPr>
              <a:ln w="9525" cap="rnd" cmpd="sng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errBars>
            <c:errDir val="y"/>
            <c:errBarType val="both"/>
            <c:errValType val="percentage"/>
            <c:noEndCap val="0"/>
            <c:val val="5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'Activation energy'!$D$6:$D$9</c:f>
              <c:numCache>
                <c:formatCode>General</c:formatCode>
                <c:ptCount val="4"/>
                <c:pt idx="0">
                  <c:v>3.1948881789137379E-3</c:v>
                </c:pt>
                <c:pt idx="1">
                  <c:v>3.0959752321981426E-3</c:v>
                </c:pt>
                <c:pt idx="2">
                  <c:v>3.0487804878048782E-3</c:v>
                </c:pt>
                <c:pt idx="3">
                  <c:v>3.003003003003003E-3</c:v>
                </c:pt>
              </c:numCache>
            </c:numRef>
          </c:xVal>
          <c:yVal>
            <c:numRef>
              <c:f>'Activation energy'!$I$6:$I$9</c:f>
              <c:numCache>
                <c:formatCode>General</c:formatCode>
                <c:ptCount val="4"/>
                <c:pt idx="0">
                  <c:v>2.2357968521224594</c:v>
                </c:pt>
                <c:pt idx="1">
                  <c:v>3.0009816294401346</c:v>
                </c:pt>
                <c:pt idx="2">
                  <c:v>3.0194488001713071</c:v>
                </c:pt>
                <c:pt idx="3">
                  <c:v>3.4248910644513018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C0-4278-B971-0770264FB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259672"/>
        <c:axId val="392259280"/>
      </c:scatterChart>
      <c:valAx>
        <c:axId val="392259672"/>
        <c:scaling>
          <c:orientation val="minMax"/>
          <c:max val="3.2500000000000012E-3"/>
          <c:min val="2.9500000000000008E-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2259280"/>
        <c:crossesAt val="-2"/>
        <c:crossBetween val="midCat"/>
        <c:majorUnit val="1.0000000000000003E-4"/>
      </c:valAx>
      <c:valAx>
        <c:axId val="392259280"/>
        <c:scaling>
          <c:orientation val="minMax"/>
          <c:min val="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ln 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2259672"/>
        <c:crossesAt val="2.65E-3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21813166593901"/>
          <c:y val="4.8506944444444401E-2"/>
          <c:w val="0.7195548531964483"/>
          <c:h val="0.77723506944444398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trendline>
            <c:spPr>
              <a:ln w="9525" cap="rnd" cmpd="sng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errBars>
            <c:errDir val="y"/>
            <c:errBarType val="both"/>
            <c:errValType val="percentage"/>
            <c:noEndCap val="0"/>
            <c:val val="5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'Activation energy'!$D$6:$D$9</c:f>
              <c:numCache>
                <c:formatCode>General</c:formatCode>
                <c:ptCount val="4"/>
                <c:pt idx="0">
                  <c:v>3.1948881789137379E-3</c:v>
                </c:pt>
                <c:pt idx="1">
                  <c:v>3.0959752321981426E-3</c:v>
                </c:pt>
                <c:pt idx="2">
                  <c:v>3.0487804878048782E-3</c:v>
                </c:pt>
                <c:pt idx="3">
                  <c:v>3.003003003003003E-3</c:v>
                </c:pt>
              </c:numCache>
            </c:numRef>
          </c:xVal>
          <c:yVal>
            <c:numRef>
              <c:f>'Activation energy'!$F$6:$F$9</c:f>
              <c:numCache>
                <c:formatCode>General</c:formatCode>
                <c:ptCount val="4"/>
                <c:pt idx="0">
                  <c:v>0.13551749059615201</c:v>
                </c:pt>
                <c:pt idx="1">
                  <c:v>1.3175804685718389</c:v>
                </c:pt>
                <c:pt idx="3">
                  <c:v>1.5893971615506544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53-457C-B696-61A6ED4BD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813616"/>
        <c:axId val="518814400"/>
      </c:scatterChart>
      <c:valAx>
        <c:axId val="518813616"/>
        <c:scaling>
          <c:orientation val="minMax"/>
          <c:min val="2.9000000000000007E-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1/T</a:t>
                </a:r>
              </a:p>
            </c:rich>
          </c:tx>
          <c:layout>
            <c:manualLayout>
              <c:xMode val="edge"/>
              <c:yMode val="edge"/>
              <c:x val="0.47570344874421266"/>
              <c:y val="0.91030190673254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8814400"/>
        <c:crossesAt val="-2"/>
        <c:crossBetween val="midCat"/>
        <c:majorUnit val="2.0000000000000001E-4"/>
      </c:valAx>
      <c:valAx>
        <c:axId val="5188144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ln 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8813616"/>
        <c:crossesAt val="2.65E-3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340416666666701"/>
          <c:y val="4.7220672987544197E-2"/>
          <c:w val="0.76464930555555599"/>
          <c:h val="0.78860347222222205"/>
        </c:manualLayout>
      </c:layout>
      <c:scatterChart>
        <c:scatterStyle val="lineMarker"/>
        <c:varyColors val="0"/>
        <c:ser>
          <c:idx val="4"/>
          <c:order val="0"/>
          <c:tx>
            <c:v>Oc/PrSO3H(1ML)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'Reaction profiles'!$B$22:$B$28</c:f>
              <c:numCache>
                <c:formatCode>General</c:formatCode>
                <c:ptCount val="7"/>
                <c:pt idx="0">
                  <c:v>0</c:v>
                </c:pt>
                <c:pt idx="1">
                  <c:v>0.16600000000000001</c:v>
                </c:pt>
                <c:pt idx="2">
                  <c:v>0.33</c:v>
                </c:pt>
                <c:pt idx="3">
                  <c:v>0.66600000000000004</c:v>
                </c:pt>
                <c:pt idx="4">
                  <c:v>1</c:v>
                </c:pt>
                <c:pt idx="5">
                  <c:v>3</c:v>
                </c:pt>
                <c:pt idx="6">
                  <c:v>6</c:v>
                </c:pt>
              </c:numCache>
            </c:numRef>
          </c:xVal>
          <c:yVal>
            <c:numRef>
              <c:f>'Reaction profiles'!$F$22:$F$28</c:f>
              <c:numCache>
                <c:formatCode>0.00</c:formatCode>
                <c:ptCount val="7"/>
                <c:pt idx="0">
                  <c:v>0</c:v>
                </c:pt>
                <c:pt idx="1">
                  <c:v>3.4405142756882037</c:v>
                </c:pt>
                <c:pt idx="2">
                  <c:v>7.1974995717363797</c:v>
                </c:pt>
                <c:pt idx="3">
                  <c:v>13.721265032362503</c:v>
                </c:pt>
                <c:pt idx="4">
                  <c:v>19.003651557962193</c:v>
                </c:pt>
                <c:pt idx="5">
                  <c:v>46.475725083479794</c:v>
                </c:pt>
                <c:pt idx="6">
                  <c:v>69.846557328725382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60-4437-9C30-6F117A872BDA}"/>
            </c:ext>
          </c:extLst>
        </c:ser>
        <c:ser>
          <c:idx val="3"/>
          <c:order val="1"/>
          <c:tx>
            <c:v>Oc/PrSO3H(0.5ML)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'Reaction profiles'!$B$22:$B$28</c:f>
              <c:numCache>
                <c:formatCode>General</c:formatCode>
                <c:ptCount val="7"/>
                <c:pt idx="0">
                  <c:v>0</c:v>
                </c:pt>
                <c:pt idx="1">
                  <c:v>0.16600000000000001</c:v>
                </c:pt>
                <c:pt idx="2">
                  <c:v>0.33</c:v>
                </c:pt>
                <c:pt idx="3">
                  <c:v>0.66600000000000004</c:v>
                </c:pt>
                <c:pt idx="4">
                  <c:v>1</c:v>
                </c:pt>
                <c:pt idx="5">
                  <c:v>3</c:v>
                </c:pt>
                <c:pt idx="6">
                  <c:v>6</c:v>
                </c:pt>
              </c:numCache>
            </c:numRef>
          </c:xVal>
          <c:yVal>
            <c:numRef>
              <c:f>'Reaction profiles'!$E$22:$E$28</c:f>
              <c:numCache>
                <c:formatCode>0.00</c:formatCode>
                <c:ptCount val="7"/>
                <c:pt idx="0">
                  <c:v>0</c:v>
                </c:pt>
                <c:pt idx="1">
                  <c:v>2.2797556661974627</c:v>
                </c:pt>
                <c:pt idx="2">
                  <c:v>4.1093510305646337</c:v>
                </c:pt>
                <c:pt idx="3">
                  <c:v>8.229601495396567</c:v>
                </c:pt>
                <c:pt idx="4">
                  <c:v>9.1012433174542409</c:v>
                </c:pt>
                <c:pt idx="5">
                  <c:v>33.390460747004695</c:v>
                </c:pt>
                <c:pt idx="6">
                  <c:v>54.248092471309221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60-4437-9C30-6F117A872BDA}"/>
            </c:ext>
          </c:extLst>
        </c:ser>
        <c:ser>
          <c:idx val="2"/>
          <c:order val="2"/>
          <c:tx>
            <c:v>Oc/PrSO3H(0.2ML)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'Reaction profiles'!$B$22:$B$28</c:f>
              <c:numCache>
                <c:formatCode>General</c:formatCode>
                <c:ptCount val="7"/>
                <c:pt idx="0">
                  <c:v>0</c:v>
                </c:pt>
                <c:pt idx="1">
                  <c:v>0.16600000000000001</c:v>
                </c:pt>
                <c:pt idx="2">
                  <c:v>0.33</c:v>
                </c:pt>
                <c:pt idx="3">
                  <c:v>0.66600000000000004</c:v>
                </c:pt>
                <c:pt idx="4">
                  <c:v>1</c:v>
                </c:pt>
                <c:pt idx="5">
                  <c:v>3</c:v>
                </c:pt>
                <c:pt idx="6">
                  <c:v>6</c:v>
                </c:pt>
              </c:numCache>
            </c:numRef>
          </c:xVal>
          <c:yVal>
            <c:numRef>
              <c:f>'Reaction profiles'!$D$22:$D$28</c:f>
              <c:numCache>
                <c:formatCode>0.00</c:formatCode>
                <c:ptCount val="7"/>
                <c:pt idx="0">
                  <c:v>0</c:v>
                </c:pt>
                <c:pt idx="1">
                  <c:v>1.2412217191630284</c:v>
                </c:pt>
                <c:pt idx="2">
                  <c:v>2.5078390114099331</c:v>
                </c:pt>
                <c:pt idx="3">
                  <c:v>4.9972765663872414</c:v>
                </c:pt>
                <c:pt idx="4">
                  <c:v>7.4308145510149828</c:v>
                </c:pt>
                <c:pt idx="5">
                  <c:v>21.613193787317723</c:v>
                </c:pt>
                <c:pt idx="6">
                  <c:v>37.425136086275408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960-4437-9C30-6F117A872BDA}"/>
            </c:ext>
          </c:extLst>
        </c:ser>
        <c:ser>
          <c:idx val="1"/>
          <c:order val="3"/>
          <c:tx>
            <c:v>Oc/PrSO3H(0.1ML)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'Reaction profiles'!$B$22:$B$28</c:f>
              <c:numCache>
                <c:formatCode>General</c:formatCode>
                <c:ptCount val="7"/>
                <c:pt idx="0">
                  <c:v>0</c:v>
                </c:pt>
                <c:pt idx="1">
                  <c:v>0.16600000000000001</c:v>
                </c:pt>
                <c:pt idx="2">
                  <c:v>0.33</c:v>
                </c:pt>
                <c:pt idx="3">
                  <c:v>0.66600000000000004</c:v>
                </c:pt>
                <c:pt idx="4">
                  <c:v>1</c:v>
                </c:pt>
                <c:pt idx="5">
                  <c:v>3</c:v>
                </c:pt>
                <c:pt idx="6">
                  <c:v>6</c:v>
                </c:pt>
              </c:numCache>
            </c:numRef>
          </c:xVal>
          <c:yVal>
            <c:numRef>
              <c:f>'Reaction profiles'!$C$22:$C$28</c:f>
              <c:numCache>
                <c:formatCode>0.00</c:formatCode>
                <c:ptCount val="7"/>
                <c:pt idx="0">
                  <c:v>0</c:v>
                </c:pt>
                <c:pt idx="1">
                  <c:v>0.64232047149174964</c:v>
                </c:pt>
                <c:pt idx="2">
                  <c:v>0.31992159126671915</c:v>
                </c:pt>
                <c:pt idx="3">
                  <c:v>0.95912208992205517</c:v>
                </c:pt>
                <c:pt idx="4">
                  <c:v>2.4012281066952754</c:v>
                </c:pt>
                <c:pt idx="5">
                  <c:v>9.0772537016741381</c:v>
                </c:pt>
                <c:pt idx="6">
                  <c:v>18.657360699232171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960-4437-9C30-6F117A872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004936"/>
        <c:axId val="518006896"/>
      </c:scatterChart>
      <c:valAx>
        <c:axId val="518004936"/>
        <c:scaling>
          <c:orientation val="minMax"/>
          <c:max val="6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Time / h</a:t>
                </a:r>
              </a:p>
            </c:rich>
          </c:tx>
          <c:layout>
            <c:manualLayout>
              <c:xMode val="edge"/>
              <c:yMode val="edge"/>
              <c:x val="0.44688680555555599"/>
              <c:y val="0.922747569444445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006896"/>
        <c:crosses val="autoZero"/>
        <c:crossBetween val="midCat"/>
        <c:majorUnit val="1"/>
      </c:valAx>
      <c:valAx>
        <c:axId val="518006896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Conversion /</a:t>
                </a:r>
                <a:r>
                  <a:rPr lang="pt-BR" sz="1200" b="0" baseline="0">
                    <a:latin typeface="Arial" pitchFamily="34" charset="0"/>
                    <a:cs typeface="Arial" pitchFamily="34" charset="0"/>
                  </a:rPr>
                  <a:t> %</a:t>
                </a:r>
                <a:endParaRPr lang="pt-BR" sz="12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8.8194444444444492E-3"/>
              <c:y val="0.2297677083333329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004936"/>
        <c:crosses val="autoZero"/>
        <c:crossBetween val="midCat"/>
        <c:majorUnit val="20"/>
      </c:valAx>
      <c:spPr>
        <a:noFill/>
        <a:ln>
          <a:solidFill>
            <a:schemeClr val="tx1">
              <a:lumMod val="75000"/>
              <a:lumOff val="2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0682534722222201"/>
          <c:y val="6.9312847222222196E-2"/>
          <c:w val="0.45875945038742666"/>
          <c:h val="0.26639338166945498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340416666666701"/>
          <c:y val="4.7220672987544197E-2"/>
          <c:w val="0.77787847222222195"/>
          <c:h val="0.78860347222222205"/>
        </c:manualLayout>
      </c:layout>
      <c:scatterChart>
        <c:scatterStyle val="lineMarker"/>
        <c:varyColors val="0"/>
        <c:ser>
          <c:idx val="4"/>
          <c:order val="0"/>
          <c:tx>
            <c:v>PrSO3H(1ML)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'Reaction profiles'!$B$6:$B$12</c:f>
              <c:numCache>
                <c:formatCode>General</c:formatCode>
                <c:ptCount val="7"/>
                <c:pt idx="0">
                  <c:v>0</c:v>
                </c:pt>
                <c:pt idx="1">
                  <c:v>0.16600000000000001</c:v>
                </c:pt>
                <c:pt idx="2">
                  <c:v>0.33</c:v>
                </c:pt>
                <c:pt idx="3">
                  <c:v>0.66600000000000004</c:v>
                </c:pt>
                <c:pt idx="4">
                  <c:v>1</c:v>
                </c:pt>
                <c:pt idx="5">
                  <c:v>3</c:v>
                </c:pt>
                <c:pt idx="6">
                  <c:v>6</c:v>
                </c:pt>
              </c:numCache>
            </c:numRef>
          </c:xVal>
          <c:yVal>
            <c:numRef>
              <c:f>'Reaction profiles'!$F$6:$F$12</c:f>
              <c:numCache>
                <c:formatCode>0.00</c:formatCode>
                <c:ptCount val="7"/>
                <c:pt idx="0">
                  <c:v>0</c:v>
                </c:pt>
                <c:pt idx="1">
                  <c:v>2.7796455590292042</c:v>
                </c:pt>
                <c:pt idx="2">
                  <c:v>7.4248469725464146</c:v>
                </c:pt>
                <c:pt idx="3">
                  <c:v>14.896206769837697</c:v>
                </c:pt>
                <c:pt idx="4">
                  <c:v>21.81178155779709</c:v>
                </c:pt>
                <c:pt idx="5">
                  <c:v>50.588652054272274</c:v>
                </c:pt>
                <c:pt idx="6">
                  <c:v>73.286590927414224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E5-4111-9247-C5D90D2715AE}"/>
            </c:ext>
          </c:extLst>
        </c:ser>
        <c:ser>
          <c:idx val="2"/>
          <c:order val="1"/>
          <c:tx>
            <c:v>PrSO3H(1ML)</c:v>
          </c:tx>
          <c:spPr>
            <a:ln w="28575">
              <a:noFill/>
            </a:ln>
          </c:spPr>
          <c:marker>
            <c:symbol val="circle"/>
            <c:size val="8"/>
            <c:spPr>
              <a:noFill/>
              <a:ln w="15875">
                <a:solidFill>
                  <a:schemeClr val="tx1"/>
                </a:solidFill>
              </a:ln>
            </c:spPr>
          </c:marker>
          <c:xVal>
            <c:numRef>
              <c:f>'Reaction profiles'!$C$37:$C$44</c:f>
              <c:numCache>
                <c:formatCode>General</c:formatCode>
                <c:ptCount val="8"/>
                <c:pt idx="0">
                  <c:v>0</c:v>
                </c:pt>
                <c:pt idx="1">
                  <c:v>0.16600000000000001</c:v>
                </c:pt>
                <c:pt idx="2">
                  <c:v>0.33</c:v>
                </c:pt>
                <c:pt idx="3">
                  <c:v>0.5</c:v>
                </c:pt>
                <c:pt idx="4">
                  <c:v>0.66600000000000004</c:v>
                </c:pt>
                <c:pt idx="5">
                  <c:v>1</c:v>
                </c:pt>
                <c:pt idx="6">
                  <c:v>4</c:v>
                </c:pt>
                <c:pt idx="7">
                  <c:v>6</c:v>
                </c:pt>
              </c:numCache>
            </c:numRef>
          </c:xVal>
          <c:yVal>
            <c:numRef>
              <c:f>'Reaction profiles'!$D$37:$D$44</c:f>
              <c:numCache>
                <c:formatCode>0.00</c:formatCode>
                <c:ptCount val="8"/>
                <c:pt idx="0">
                  <c:v>0</c:v>
                </c:pt>
                <c:pt idx="1">
                  <c:v>0.80062833057781846</c:v>
                </c:pt>
                <c:pt idx="2">
                  <c:v>1.100596994428096</c:v>
                </c:pt>
                <c:pt idx="3">
                  <c:v>2.3819583670907636</c:v>
                </c:pt>
                <c:pt idx="4">
                  <c:v>2.2283315053848116</c:v>
                </c:pt>
                <c:pt idx="5">
                  <c:v>3.8357527203390873</c:v>
                </c:pt>
                <c:pt idx="6">
                  <c:v>10.453195918747838</c:v>
                </c:pt>
                <c:pt idx="7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3E5-4111-9247-C5D90D2715AE}"/>
            </c:ext>
          </c:extLst>
        </c:ser>
        <c:ser>
          <c:idx val="3"/>
          <c:order val="2"/>
          <c:tx>
            <c:v>Oc/PrSO3H(1ML)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'Reaction profiles'!$B$22:$B$28</c:f>
              <c:numCache>
                <c:formatCode>General</c:formatCode>
                <c:ptCount val="7"/>
                <c:pt idx="0">
                  <c:v>0</c:v>
                </c:pt>
                <c:pt idx="1">
                  <c:v>0.16600000000000001</c:v>
                </c:pt>
                <c:pt idx="2">
                  <c:v>0.33</c:v>
                </c:pt>
                <c:pt idx="3">
                  <c:v>0.66600000000000004</c:v>
                </c:pt>
                <c:pt idx="4">
                  <c:v>1</c:v>
                </c:pt>
                <c:pt idx="5">
                  <c:v>3</c:v>
                </c:pt>
                <c:pt idx="6">
                  <c:v>6</c:v>
                </c:pt>
              </c:numCache>
            </c:numRef>
          </c:xVal>
          <c:yVal>
            <c:numRef>
              <c:f>'Reaction profiles'!$F$22:$F$28</c:f>
              <c:numCache>
                <c:formatCode>0.00</c:formatCode>
                <c:ptCount val="7"/>
                <c:pt idx="0">
                  <c:v>0</c:v>
                </c:pt>
                <c:pt idx="1">
                  <c:v>3.4405142756882037</c:v>
                </c:pt>
                <c:pt idx="2">
                  <c:v>7.1974995717363797</c:v>
                </c:pt>
                <c:pt idx="3">
                  <c:v>13.721265032362503</c:v>
                </c:pt>
                <c:pt idx="4">
                  <c:v>19.003651557962193</c:v>
                </c:pt>
                <c:pt idx="5">
                  <c:v>46.475725083479794</c:v>
                </c:pt>
                <c:pt idx="6">
                  <c:v>69.846557328725382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3E5-4111-9247-C5D90D2715AE}"/>
            </c:ext>
          </c:extLst>
        </c:ser>
        <c:ser>
          <c:idx val="1"/>
          <c:order val="3"/>
          <c:tx>
            <c:v>Oc/PrSO3H(1ML)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 w="15875">
                <a:solidFill>
                  <a:srgbClr val="FF0000"/>
                </a:solidFill>
              </a:ln>
            </c:spPr>
          </c:marker>
          <c:xVal>
            <c:numRef>
              <c:f>'Reaction profiles'!$C$37:$C$44</c:f>
              <c:numCache>
                <c:formatCode>General</c:formatCode>
                <c:ptCount val="8"/>
                <c:pt idx="0">
                  <c:v>0</c:v>
                </c:pt>
                <c:pt idx="1">
                  <c:v>0.16600000000000001</c:v>
                </c:pt>
                <c:pt idx="2">
                  <c:v>0.33</c:v>
                </c:pt>
                <c:pt idx="3">
                  <c:v>0.5</c:v>
                </c:pt>
                <c:pt idx="4">
                  <c:v>0.66600000000000004</c:v>
                </c:pt>
                <c:pt idx="5">
                  <c:v>1</c:v>
                </c:pt>
                <c:pt idx="6">
                  <c:v>4</c:v>
                </c:pt>
                <c:pt idx="7">
                  <c:v>6</c:v>
                </c:pt>
              </c:numCache>
            </c:numRef>
          </c:xVal>
          <c:yVal>
            <c:numRef>
              <c:f>'Reaction profiles'!$E$37:$E$44</c:f>
              <c:numCache>
                <c:formatCode>0.00</c:formatCode>
                <c:ptCount val="8"/>
                <c:pt idx="0">
                  <c:v>0</c:v>
                </c:pt>
                <c:pt idx="1">
                  <c:v>1.2193782776226503</c:v>
                </c:pt>
                <c:pt idx="2">
                  <c:v>1.4563669727155812</c:v>
                </c:pt>
                <c:pt idx="3">
                  <c:v>2.7302504864823711</c:v>
                </c:pt>
                <c:pt idx="4">
                  <c:v>2.6778867378346689</c:v>
                </c:pt>
                <c:pt idx="5">
                  <c:v>3.0420622934590491</c:v>
                </c:pt>
                <c:pt idx="6">
                  <c:v>12.391402863848086</c:v>
                </c:pt>
                <c:pt idx="7">
                  <c:v>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3E5-4111-9247-C5D90D271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007680"/>
        <c:axId val="518008072"/>
      </c:scatterChart>
      <c:valAx>
        <c:axId val="518007680"/>
        <c:scaling>
          <c:orientation val="minMax"/>
          <c:max val="6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Time / h</a:t>
                </a:r>
              </a:p>
            </c:rich>
          </c:tx>
          <c:layout>
            <c:manualLayout>
              <c:xMode val="edge"/>
              <c:yMode val="edge"/>
              <c:x val="0.44688680555555599"/>
              <c:y val="0.922747569444445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008072"/>
        <c:crosses val="autoZero"/>
        <c:crossBetween val="midCat"/>
        <c:majorUnit val="1"/>
      </c:valAx>
      <c:valAx>
        <c:axId val="518008072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pt-BR" sz="1200" b="0">
                    <a:latin typeface="Arial" pitchFamily="34" charset="0"/>
                    <a:cs typeface="Arial" pitchFamily="34" charset="0"/>
                  </a:rPr>
                  <a:t>Conversion /</a:t>
                </a:r>
                <a:r>
                  <a:rPr lang="pt-BR" sz="1200" b="0" baseline="0">
                    <a:latin typeface="Arial" pitchFamily="34" charset="0"/>
                    <a:cs typeface="Arial" pitchFamily="34" charset="0"/>
                  </a:rPr>
                  <a:t> %</a:t>
                </a:r>
                <a:endParaRPr lang="pt-BR" sz="12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8.8194444444444492E-3"/>
              <c:y val="0.2297677083333329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007680"/>
        <c:crosses val="autoZero"/>
        <c:crossBetween val="midCat"/>
        <c:majorUnit val="20"/>
      </c:valAx>
      <c:spPr>
        <a:noFill/>
        <a:ln>
          <a:solidFill>
            <a:schemeClr val="tx1">
              <a:lumMod val="75000"/>
              <a:lumOff val="25000"/>
            </a:schemeClr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03645833333333"/>
          <c:y val="7.0063194444444504E-2"/>
          <c:w val="0.44515325476954931"/>
          <c:h val="0.18077638888888886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56770833333332"/>
          <c:y val="2.4639236111111112E-2"/>
          <c:w val="0.62137604166666671"/>
          <c:h val="0.64747916666666661"/>
        </c:manualLayout>
      </c:layout>
      <c:barChart>
        <c:barDir val="col"/>
        <c:grouping val="clustered"/>
        <c:varyColors val="0"/>
        <c:ser>
          <c:idx val="1"/>
          <c:order val="1"/>
          <c:tx>
            <c:v>TOF</c:v>
          </c:tx>
          <c:spPr>
            <a:solidFill>
              <a:schemeClr val="tx1"/>
            </a:solidFill>
            <a:ln w="25400">
              <a:solidFill>
                <a:schemeClr val="tx1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noFill/>
              <a:ln w="254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36B-4FCD-8332-B9266E07A3E2}"/>
              </c:ext>
            </c:extLst>
          </c:dPt>
          <c:dPt>
            <c:idx val="3"/>
            <c:invertIfNegative val="0"/>
            <c:bubble3D val="0"/>
            <c:spPr>
              <a:noFill/>
              <a:ln w="254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36B-4FCD-8332-B9266E07A3E2}"/>
              </c:ext>
            </c:extLst>
          </c:dPt>
          <c:cat>
            <c:strRef>
              <c:f>'Reaction profiles'!$B$69:$B$72</c:f>
              <c:strCache>
                <c:ptCount val="4"/>
                <c:pt idx="0">
                  <c:v>PrSO3H/SBA</c:v>
                </c:pt>
                <c:pt idx="1">
                  <c:v>Oc/PrSO3H/SBA</c:v>
                </c:pt>
                <c:pt idx="2">
                  <c:v>PrSO3H(1ML)</c:v>
                </c:pt>
                <c:pt idx="3">
                  <c:v>Oc/PrSO3H(1ML)</c:v>
                </c:pt>
              </c:strCache>
            </c:strRef>
          </c:cat>
          <c:val>
            <c:numRef>
              <c:f>'Reaction profiles'!$F$69:$F$72</c:f>
              <c:numCache>
                <c:formatCode>0.00</c:formatCode>
                <c:ptCount val="4"/>
                <c:pt idx="0">
                  <c:v>75</c:v>
                </c:pt>
                <c:pt idx="1">
                  <c:v>64</c:v>
                </c:pt>
                <c:pt idx="2">
                  <c:v>96.3</c:v>
                </c:pt>
                <c:pt idx="3">
                  <c:v>101.58515924529399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6B-4FCD-8332-B9266E07A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18009248"/>
        <c:axId val="518009640"/>
      </c:barChart>
      <c:scatterChart>
        <c:scatterStyle val="lineMarker"/>
        <c:varyColors val="0"/>
        <c:ser>
          <c:idx val="0"/>
          <c:order val="0"/>
          <c:tx>
            <c:v>HOS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strRef>
              <c:f>'Reaction profiles'!$B$69:$B$72</c:f>
              <c:strCache>
                <c:ptCount val="4"/>
                <c:pt idx="0">
                  <c:v>PrSO3H/SBA</c:v>
                </c:pt>
                <c:pt idx="1">
                  <c:v>Oc/PrSO3H/SBA</c:v>
                </c:pt>
                <c:pt idx="2">
                  <c:v>PrSO3H(1ML)</c:v>
                </c:pt>
                <c:pt idx="3">
                  <c:v>Oc/PrSO3H(1ML)</c:v>
                </c:pt>
              </c:strCache>
            </c:strRef>
          </c:xVal>
          <c:yVal>
            <c:numRef>
              <c:f>'Reaction profiles'!$E$69:$E$72</c:f>
              <c:numCache>
                <c:formatCode>0.0</c:formatCode>
                <c:ptCount val="4"/>
                <c:pt idx="0">
                  <c:v>47.272727272727273</c:v>
                </c:pt>
                <c:pt idx="1">
                  <c:v>65.785714285714278</c:v>
                </c:pt>
                <c:pt idx="2">
                  <c:v>8.8363636363636342</c:v>
                </c:pt>
                <c:pt idx="3">
                  <c:v>14.264285714285712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36B-4FCD-8332-B9266E07A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010424"/>
        <c:axId val="518010032"/>
      </c:scatterChart>
      <c:catAx>
        <c:axId val="51800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8009640"/>
        <c:crosses val="autoZero"/>
        <c:auto val="1"/>
        <c:lblAlgn val="ctr"/>
        <c:lblOffset val="100"/>
        <c:noMultiLvlLbl val="0"/>
      </c:catAx>
      <c:valAx>
        <c:axId val="5180096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 b="0" i="0" u="none" strike="noStrike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-</a:t>
                </a:r>
                <a:r>
                  <a:rPr lang="el-GR" sz="1200" b="0" i="0" u="none" strike="noStrike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ΔH/ kJmol</a:t>
                </a:r>
                <a:r>
                  <a:rPr lang="el-GR" sz="1200" b="0" i="0" u="none" strike="noStrike" baseline="3000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endParaRPr lang="en-GB" sz="12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"/>
              <c:y val="0.168031944444444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8009248"/>
        <c:crosses val="autoZero"/>
        <c:crossBetween val="between"/>
      </c:valAx>
      <c:valAx>
        <c:axId val="518010032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TOF / h-1 (</a:t>
                </a:r>
                <a:r>
                  <a:rPr lang="en-GB" sz="1200">
                    <a:solidFill>
                      <a:srgbClr val="FF0000"/>
                    </a:solidFill>
                    <a:latin typeface="Arial" panose="020B0604020202020204" pitchFamily="34" charset="0"/>
                    <a:cs typeface="Arial" panose="020B0604020202020204" pitchFamily="34" charset="0"/>
                    <a:sym typeface="Wingdings" panose="05000000000000000000" pitchFamily="2" charset="2"/>
                  </a:rPr>
                  <a:t></a:t>
                </a:r>
                <a:r>
                  <a:rPr lang="en-GB" sz="12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92589444444444446"/>
              <c:y val="0.195328124999999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8010424"/>
        <c:crosses val="max"/>
        <c:crossBetween val="midCat"/>
      </c:valAx>
      <c:valAx>
        <c:axId val="518010424"/>
        <c:scaling>
          <c:orientation val="minMax"/>
        </c:scaling>
        <c:delete val="1"/>
        <c:axPos val="t"/>
        <c:majorTickMark val="out"/>
        <c:minorTickMark val="none"/>
        <c:tickLblPos val="nextTo"/>
        <c:crossAx val="518010032"/>
        <c:crosses val="max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56770833333332"/>
          <c:y val="2.4639236111111112E-2"/>
          <c:w val="0.62137604166666671"/>
          <c:h val="0.64747916666666661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tx1"/>
            </a:solidFill>
            <a:ln w="25400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854-4495-B287-4F04908ED2A9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854-4495-B287-4F04908ED2A9}"/>
              </c:ext>
            </c:extLst>
          </c:dPt>
          <c:dPt>
            <c:idx val="2"/>
            <c:invertIfNegative val="0"/>
            <c:bubble3D val="0"/>
            <c:spPr>
              <a:noFill/>
              <a:ln w="254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854-4495-B287-4F04908ED2A9}"/>
              </c:ext>
            </c:extLst>
          </c:dPt>
          <c:dPt>
            <c:idx val="3"/>
            <c:invertIfNegative val="0"/>
            <c:bubble3D val="0"/>
            <c:spPr>
              <a:noFill/>
              <a:ln w="254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854-4495-B287-4F04908ED2A9}"/>
              </c:ext>
            </c:extLst>
          </c:dPt>
          <c:cat>
            <c:strRef>
              <c:f>'Reaction profiles'!$B$69:$B$72</c:f>
              <c:strCache>
                <c:ptCount val="4"/>
                <c:pt idx="0">
                  <c:v>PrSO3H/SBA</c:v>
                </c:pt>
                <c:pt idx="1">
                  <c:v>Oc/PrSO3H/SBA</c:v>
                </c:pt>
                <c:pt idx="2">
                  <c:v>PrSO3H(1ML)</c:v>
                </c:pt>
                <c:pt idx="3">
                  <c:v>Oc/PrSO3H(1ML)</c:v>
                </c:pt>
              </c:strCache>
            </c:strRef>
          </c:cat>
          <c:val>
            <c:numRef>
              <c:f>'Reaction profiles'!$F$69:$F$70</c:f>
              <c:numCache>
                <c:formatCode>0.00</c:formatCode>
                <c:ptCount val="2"/>
                <c:pt idx="0">
                  <c:v>75</c:v>
                </c:pt>
                <c:pt idx="1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854-4495-B287-4F04908ED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100"/>
        <c:axId val="518011208"/>
        <c:axId val="518011600"/>
      </c:barChar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25400" cap="rnd">
              <a:noFill/>
              <a:round/>
            </a:ln>
            <a:effectLst/>
          </c:spPr>
          <c:invertIfNegative val="0"/>
          <c:cat>
            <c:strRef>
              <c:f>'Reaction profiles'!$B$69:$B$70</c:f>
              <c:strCache>
                <c:ptCount val="2"/>
                <c:pt idx="0">
                  <c:v>PrSO3H/SBA</c:v>
                </c:pt>
                <c:pt idx="1">
                  <c:v>Oc/PrSO3H/SBA</c:v>
                </c:pt>
              </c:strCache>
            </c:strRef>
          </c:cat>
          <c:val>
            <c:numRef>
              <c:f>'Reaction profiles'!$E$69:$E$70</c:f>
              <c:numCache>
                <c:formatCode>0.0</c:formatCode>
                <c:ptCount val="2"/>
                <c:pt idx="0">
                  <c:v>47.272727272727273</c:v>
                </c:pt>
                <c:pt idx="1">
                  <c:v>65.785714285714278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854-4495-B287-4F04908ED2A9}"/>
            </c:ext>
          </c:extLst>
        </c:ser>
        <c:ser>
          <c:idx val="2"/>
          <c:order val="2"/>
          <c:invertIfNegative val="0"/>
          <c:cat>
            <c:strRef>
              <c:f>'Reaction profiles'!$B$69:$B$70</c:f>
              <c:strCache>
                <c:ptCount val="2"/>
                <c:pt idx="0">
                  <c:v>PrSO3H/SBA</c:v>
                </c:pt>
                <c:pt idx="1">
                  <c:v>Oc/PrSO3H/SBA</c:v>
                </c:pt>
              </c:strCache>
            </c:strRef>
          </c:cat>
          <c:val>
            <c:numRef>
              <c:f>'Reaction profiles'!$D$69:$D$70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854-4495-B287-4F04908ED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4"/>
        <c:overlap val="-100"/>
        <c:axId val="518000624"/>
        <c:axId val="518002192"/>
      </c:barChart>
      <c:catAx>
        <c:axId val="51801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8011600"/>
        <c:crosses val="autoZero"/>
        <c:auto val="1"/>
        <c:lblAlgn val="ctr"/>
        <c:lblOffset val="100"/>
        <c:noMultiLvlLbl val="0"/>
      </c:catAx>
      <c:valAx>
        <c:axId val="518011600"/>
        <c:scaling>
          <c:orientation val="minMax"/>
          <c:min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 b="0" i="0" u="none" strike="noStrike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-</a:t>
                </a:r>
                <a:r>
                  <a:rPr lang="el-GR" sz="1200" b="0" i="0" u="none" strike="noStrike" baseline="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ΔH/ kJmol</a:t>
                </a:r>
                <a:r>
                  <a:rPr lang="el-GR" sz="1200" b="0" i="0" u="none" strike="noStrike" baseline="30000">
                    <a:solidFill>
                      <a:schemeClr val="tx1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endParaRPr lang="en-GB" sz="12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"/>
              <c:y val="0.2033097222222222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8011208"/>
        <c:crosses val="autoZero"/>
        <c:crossBetween val="between"/>
      </c:valAx>
      <c:valAx>
        <c:axId val="518002192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2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TOF / h</a:t>
                </a:r>
                <a:r>
                  <a:rPr lang="en-GB" sz="1200" b="0" i="0" baseline="3000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-1 </a:t>
                </a:r>
                <a:endParaRPr lang="en-GB" sz="700" baseline="300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2589444444444446"/>
              <c:y val="0.25866319444444447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518000624"/>
        <c:crosses val="max"/>
        <c:crossBetween val="between"/>
      </c:valAx>
      <c:catAx>
        <c:axId val="518000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8002192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67473480310099"/>
          <c:y val="2.9888194444444401E-2"/>
          <c:w val="0.75067472963742676"/>
          <c:h val="0.74585590277777802"/>
        </c:manualLayout>
      </c:layout>
      <c:scatterChart>
        <c:scatterStyle val="lineMarker"/>
        <c:varyColors val="0"/>
        <c:ser>
          <c:idx val="0"/>
          <c:order val="0"/>
          <c:tx>
            <c:v>PrSO3H/SBA-15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70C0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5875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'TOF '!$H$4:$H$7</c:f>
              <c:numCache>
                <c:formatCode>0.000</c:formatCode>
                <c:ptCount val="4"/>
                <c:pt idx="0">
                  <c:v>4.13970857771261E-2</c:v>
                </c:pt>
                <c:pt idx="1">
                  <c:v>7.0914442700156968E-2</c:v>
                </c:pt>
                <c:pt idx="2">
                  <c:v>0.12750302419354836</c:v>
                </c:pt>
                <c:pt idx="3">
                  <c:v>0.21859492835595773</c:v>
                </c:pt>
              </c:numCache>
            </c:numRef>
          </c:xVal>
          <c:yVal>
            <c:numRef>
              <c:f>'TOF '!$D$4:$D$7</c:f>
              <c:numCache>
                <c:formatCode>0.0</c:formatCode>
                <c:ptCount val="4"/>
                <c:pt idx="0">
                  <c:v>3.2199999999999998</c:v>
                </c:pt>
                <c:pt idx="1">
                  <c:v>6.4399999999999995</c:v>
                </c:pt>
                <c:pt idx="2">
                  <c:v>14.92</c:v>
                </c:pt>
                <c:pt idx="3">
                  <c:v>20.8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8E-4A41-87CC-52B8032C0D66}"/>
            </c:ext>
          </c:extLst>
        </c:ser>
        <c:ser>
          <c:idx val="1"/>
          <c:order val="1"/>
          <c:tx>
            <c:v>Oc/PrSO3H/SBA-15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5875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'TOF '!$H$15:$H$18</c:f>
              <c:numCache>
                <c:formatCode>0.000</c:formatCode>
                <c:ptCount val="4"/>
                <c:pt idx="0">
                  <c:v>4.13970857771261E-2</c:v>
                </c:pt>
                <c:pt idx="1">
                  <c:v>7.0914442700156968E-2</c:v>
                </c:pt>
                <c:pt idx="2">
                  <c:v>0.12750302419354836</c:v>
                </c:pt>
                <c:pt idx="3">
                  <c:v>0.21859492835595773</c:v>
                </c:pt>
              </c:numCache>
            </c:numRef>
          </c:xVal>
          <c:yVal>
            <c:numRef>
              <c:f>'TOF '!$D$15:$D$18</c:f>
              <c:numCache>
                <c:formatCode>0.0</c:formatCode>
                <c:ptCount val="4"/>
                <c:pt idx="0">
                  <c:v>2.3099999999999996</c:v>
                </c:pt>
                <c:pt idx="1">
                  <c:v>5.7999999999999989</c:v>
                </c:pt>
                <c:pt idx="2">
                  <c:v>8.5599999999999987</c:v>
                </c:pt>
                <c:pt idx="3">
                  <c:v>18.419999999999998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D8E-4A41-87CC-52B8032C0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422304"/>
        <c:axId val="421421128"/>
      </c:scatterChart>
      <c:valAx>
        <c:axId val="421422304"/>
        <c:scaling>
          <c:orientation val="minMax"/>
          <c:max val="0.22"/>
          <c:min val="0.0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SO3H surface</a:t>
                </a:r>
                <a:r>
                  <a:rPr lang="en-GB" sz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density  / molecules nm</a:t>
                </a:r>
                <a:r>
                  <a:rPr lang="en-GB" sz="1200" baseline="30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-2</a:t>
                </a:r>
              </a:p>
            </c:rich>
          </c:tx>
          <c:layout>
            <c:manualLayout>
              <c:xMode val="edge"/>
              <c:yMode val="edge"/>
              <c:x val="0.27846874999999999"/>
              <c:y val="0.860168750000000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1421128"/>
        <c:crosses val="autoZero"/>
        <c:crossBetween val="midCat"/>
        <c:majorUnit val="9.0000000000000024E-2"/>
      </c:valAx>
      <c:valAx>
        <c:axId val="421421128"/>
        <c:scaling>
          <c:orientation val="minMax"/>
          <c:max val="23"/>
          <c:min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Initail rate, mmol gcat</a:t>
                </a:r>
                <a:r>
                  <a:rPr lang="en-GB" sz="1200" baseline="30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GB" sz="1200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h</a:t>
                </a:r>
                <a:r>
                  <a:rPr lang="en-GB" sz="1200" baseline="30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4.2922953211351998E-3"/>
              <c:y val="6.964365196370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142230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0337065651059899"/>
          <c:y val="5.9121149014348902E-2"/>
          <c:w val="0.44152083333333331"/>
          <c:h val="0.14170961690019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70555555555599"/>
          <c:y val="2.54786524192036E-2"/>
          <c:w val="0.77818854166666596"/>
          <c:h val="0.75026562500000005"/>
        </c:manualLayout>
      </c:layout>
      <c:scatterChart>
        <c:scatterStyle val="lineMarker"/>
        <c:varyColors val="0"/>
        <c:ser>
          <c:idx val="0"/>
          <c:order val="0"/>
          <c:tx>
            <c:v>PrSO3H/SBA-15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0070C0"/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'TOF '!$H$4:$H$7</c:f>
              <c:numCache>
                <c:formatCode>0.000</c:formatCode>
                <c:ptCount val="4"/>
                <c:pt idx="0">
                  <c:v>4.13970857771261E-2</c:v>
                </c:pt>
                <c:pt idx="1">
                  <c:v>7.0914442700156968E-2</c:v>
                </c:pt>
                <c:pt idx="2">
                  <c:v>0.12750302419354836</c:v>
                </c:pt>
                <c:pt idx="3">
                  <c:v>0.21859492835595773</c:v>
                </c:pt>
              </c:numCache>
            </c:numRef>
          </c:xVal>
          <c:yVal>
            <c:numRef>
              <c:f>'TOF '!$F$4:$F$7</c:f>
              <c:numCache>
                <c:formatCode>0</c:formatCode>
                <c:ptCount val="4"/>
                <c:pt idx="0">
                  <c:v>18.941176470588232</c:v>
                </c:pt>
                <c:pt idx="1">
                  <c:v>30.666666666666664</c:v>
                </c:pt>
                <c:pt idx="2">
                  <c:v>45.212121212121211</c:v>
                </c:pt>
                <c:pt idx="3">
                  <c:v>47.272727272727273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D1-41AC-B06C-F90D8C6128C6}"/>
            </c:ext>
          </c:extLst>
        </c:ser>
        <c:ser>
          <c:idx val="1"/>
          <c:order val="1"/>
          <c:tx>
            <c:v>Oc/PrSO3H/SBA-15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FF0000"/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'TOF '!$H$15:$H$18</c:f>
              <c:numCache>
                <c:formatCode>0.000</c:formatCode>
                <c:ptCount val="4"/>
                <c:pt idx="0">
                  <c:v>4.13970857771261E-2</c:v>
                </c:pt>
                <c:pt idx="1">
                  <c:v>7.0914442700156968E-2</c:v>
                </c:pt>
                <c:pt idx="2">
                  <c:v>0.12750302419354836</c:v>
                </c:pt>
                <c:pt idx="3">
                  <c:v>0.21859492835595773</c:v>
                </c:pt>
              </c:numCache>
            </c:numRef>
          </c:xVal>
          <c:yVal>
            <c:numRef>
              <c:f>'TOF '!$F$15:$F$18</c:f>
              <c:numCache>
                <c:formatCode>0</c:formatCode>
                <c:ptCount val="4"/>
                <c:pt idx="0">
                  <c:v>20.999999999999996</c:v>
                </c:pt>
                <c:pt idx="1">
                  <c:v>48.333333333333329</c:v>
                </c:pt>
                <c:pt idx="2">
                  <c:v>53.499999999999993</c:v>
                </c:pt>
                <c:pt idx="3">
                  <c:v>65.785714285714278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D1-41AC-B06C-F90D8C612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420736"/>
        <c:axId val="421425440"/>
      </c:scatterChart>
      <c:valAx>
        <c:axId val="421420736"/>
        <c:scaling>
          <c:orientation val="minMax"/>
          <c:max val="0.23"/>
          <c:min val="0.0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SO3H surface</a:t>
                </a:r>
                <a:r>
                  <a:rPr lang="en-GB" sz="1200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density  / molecules nm</a:t>
                </a:r>
                <a:r>
                  <a:rPr lang="en-GB" sz="1200" baseline="30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-2</a:t>
                </a:r>
              </a:p>
            </c:rich>
          </c:tx>
          <c:layout>
            <c:manualLayout>
              <c:xMode val="edge"/>
              <c:yMode val="edge"/>
              <c:x val="0.29855173611111102"/>
              <c:y val="0.854564930555556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1425440"/>
        <c:crosses val="autoZero"/>
        <c:crossBetween val="midCat"/>
        <c:minorUnit val="2.0000000000000004E-2"/>
      </c:valAx>
      <c:valAx>
        <c:axId val="421425440"/>
        <c:scaling>
          <c:orientation val="minMax"/>
          <c:max val="7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TOF</a:t>
                </a:r>
                <a:r>
                  <a:rPr lang="en-GB" sz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/ h</a:t>
                </a:r>
                <a:r>
                  <a:rPr lang="en-GB" sz="1200" baseline="30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1.64618055555556E-3"/>
              <c:y val="0.278795138888889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142073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43034007225305498"/>
          <c:y val="0.61595753285879495"/>
          <c:w val="0.46785919540229898"/>
          <c:h val="0.136720366087813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26006944444399"/>
          <c:y val="6.6145833333333307E-2"/>
          <c:w val="0.673797916666667"/>
          <c:h val="0.7773378472222219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4C8-4222-8F44-A08D92AE4FF0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4C8-4222-8F44-A08D92AE4FF0}"/>
              </c:ext>
            </c:extLst>
          </c:dPt>
          <c:cat>
            <c:numRef>
              <c:f>'TOF '!$E$30:$E$33</c:f>
              <c:numCache>
                <c:formatCode>General</c:formatCode>
                <c:ptCount val="4"/>
                <c:pt idx="0">
                  <c:v>1.03</c:v>
                </c:pt>
                <c:pt idx="1">
                  <c:v>1.6</c:v>
                </c:pt>
                <c:pt idx="2">
                  <c:v>1.8</c:v>
                </c:pt>
                <c:pt idx="3">
                  <c:v>2.35</c:v>
                </c:pt>
              </c:numCache>
            </c:numRef>
          </c:cat>
          <c:val>
            <c:numRef>
              <c:f>'TOF '!$F$30:$F$33</c:f>
              <c:numCache>
                <c:formatCode>General</c:formatCode>
                <c:ptCount val="4"/>
                <c:pt idx="0">
                  <c:v>18</c:v>
                </c:pt>
                <c:pt idx="1">
                  <c:v>21</c:v>
                </c:pt>
                <c:pt idx="2">
                  <c:v>47</c:v>
                </c:pt>
                <c:pt idx="3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C8-4222-8F44-A08D92AE4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428184"/>
        <c:axId val="421427792"/>
      </c:barChart>
      <c:scatterChart>
        <c:scatterStyle val="lineMarker"/>
        <c:varyColors val="0"/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strRef>
              <c:f>'TOF '!$B$30:$B$33</c:f>
              <c:strCache>
                <c:ptCount val="4"/>
                <c:pt idx="0">
                  <c:v>RSO3H(0.1ML)/SBA-15</c:v>
                </c:pt>
                <c:pt idx="1">
                  <c:v>Oc/RSO3H(0.1ML)/SBA-15</c:v>
                </c:pt>
                <c:pt idx="2">
                  <c:v>RSO3H(1ML)/SBA-15</c:v>
                </c:pt>
                <c:pt idx="3">
                  <c:v>Oc/RSO3H(1ML)/SBA-15</c:v>
                </c:pt>
              </c:strCache>
            </c:strRef>
          </c:xVal>
          <c:yVal>
            <c:numRef>
              <c:f>'TOF '!$H$30:$H$33</c:f>
              <c:numCache>
                <c:formatCode>0.00</c:formatCode>
                <c:ptCount val="4"/>
                <c:pt idx="0">
                  <c:v>0.78416584262203504</c:v>
                </c:pt>
                <c:pt idx="1">
                  <c:v>0.72</c:v>
                </c:pt>
                <c:pt idx="2">
                  <c:v>0.76</c:v>
                </c:pt>
                <c:pt idx="3">
                  <c:v>0.68035736847656758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4C8-4222-8F44-A08D92AE4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426224"/>
        <c:axId val="421427400"/>
      </c:scatterChart>
      <c:catAx>
        <c:axId val="421428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Bulk</a:t>
                </a:r>
                <a:r>
                  <a:rPr lang="en-GB" sz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C content / wt%</a:t>
                </a:r>
                <a:endParaRPr lang="en-GB" sz="12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232977083333333"/>
              <c:y val="0.922770486111111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1427792"/>
        <c:crosses val="autoZero"/>
        <c:auto val="1"/>
        <c:lblAlgn val="ctr"/>
        <c:lblOffset val="100"/>
        <c:tickMarkSkip val="1"/>
        <c:noMultiLvlLbl val="0"/>
      </c:catAx>
      <c:valAx>
        <c:axId val="421427792"/>
        <c:scaling>
          <c:orientation val="minMax"/>
          <c:max val="7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TOF / h</a:t>
                </a:r>
                <a:r>
                  <a:rPr lang="en-GB" sz="1200" baseline="30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3.26701388888889E-3"/>
              <c:y val="0.3124357638888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1428184"/>
        <c:crosses val="autoZero"/>
        <c:crossBetween val="between"/>
        <c:majorUnit val="20"/>
      </c:valAx>
      <c:valAx>
        <c:axId val="421427400"/>
        <c:scaling>
          <c:orientation val="minMax"/>
          <c:min val="0.6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0" i="0" kern="1200" baseline="0">
                    <a:solidFill>
                      <a:srgbClr val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(</a:t>
                </a:r>
                <a:r>
                  <a:rPr lang="en-GB" sz="1200" b="0" i="0" kern="1200" baseline="0">
                    <a:solidFill>
                      <a:srgbClr val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  <a:sym typeface="Wingdings" panose="05000000000000000000" pitchFamily="2" charset="2"/>
                  </a:rPr>
                  <a:t></a:t>
                </a:r>
                <a:r>
                  <a:rPr lang="en-GB" sz="1200" b="0" i="0" kern="1200" baseline="0">
                    <a:solidFill>
                      <a:srgbClr val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) Surface polarity / a.u.</a:t>
                </a:r>
                <a:endParaRPr lang="en-GB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1801770833333296"/>
              <c:y val="0.108861111111111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1426224"/>
        <c:crosses val="max"/>
        <c:crossBetween val="midCat"/>
        <c:majorUnit val="0.1"/>
      </c:valAx>
      <c:valAx>
        <c:axId val="421426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1427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86696318584929"/>
          <c:y val="6.6145950033847031E-2"/>
          <c:w val="0.62862042927717743"/>
          <c:h val="0.57180625010114705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D84-4E9E-AFC9-1840FCCE7060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D84-4E9E-AFC9-1840FCCE7060}"/>
              </c:ext>
            </c:extLst>
          </c:dPt>
          <c:cat>
            <c:strRef>
              <c:f>'TOF '!$C$48:$C$51</c:f>
              <c:strCache>
                <c:ptCount val="4"/>
                <c:pt idx="0">
                  <c:v>0.15PrSO3H/SBA-15</c:v>
                </c:pt>
                <c:pt idx="1">
                  <c:v>Oc/0.15PrSO3H/SBA-15</c:v>
                </c:pt>
                <c:pt idx="2">
                  <c:v>0.77PrSO3H/SBA-15</c:v>
                </c:pt>
                <c:pt idx="3">
                  <c:v>Oc/ 0.77PrSO3H/SBA-15</c:v>
                </c:pt>
              </c:strCache>
            </c:strRef>
          </c:cat>
          <c:val>
            <c:numRef>
              <c:f>'TOF '!$J$48:$J$51</c:f>
              <c:numCache>
                <c:formatCode>General</c:formatCode>
                <c:ptCount val="4"/>
                <c:pt idx="0">
                  <c:v>18</c:v>
                </c:pt>
                <c:pt idx="1">
                  <c:v>21</c:v>
                </c:pt>
                <c:pt idx="2">
                  <c:v>47</c:v>
                </c:pt>
                <c:pt idx="3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84-4E9E-AFC9-1840FCCE7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427008"/>
        <c:axId val="421421912"/>
      </c:barChart>
      <c:scatterChart>
        <c:scatterStyle val="lineMarker"/>
        <c:varyColors val="0"/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strRef>
              <c:f>'TOF '!$C$48:$C$51</c:f>
              <c:strCache>
                <c:ptCount val="4"/>
                <c:pt idx="0">
                  <c:v>0.15PrSO3H/SBA-15</c:v>
                </c:pt>
                <c:pt idx="1">
                  <c:v>Oc/0.15PrSO3H/SBA-15</c:v>
                </c:pt>
                <c:pt idx="2">
                  <c:v>0.77PrSO3H/SBA-15</c:v>
                </c:pt>
                <c:pt idx="3">
                  <c:v>Oc/ 0.77PrSO3H/SBA-15</c:v>
                </c:pt>
              </c:strCache>
            </c:strRef>
          </c:xVal>
          <c:yVal>
            <c:numRef>
              <c:f>'TOF '!$L$48:$L$51</c:f>
              <c:numCache>
                <c:formatCode>0</c:formatCode>
                <c:ptCount val="4"/>
                <c:pt idx="0">
                  <c:v>16.16</c:v>
                </c:pt>
                <c:pt idx="1">
                  <c:v>14.323412995913101</c:v>
                </c:pt>
                <c:pt idx="2">
                  <c:v>12.5015057478827</c:v>
                </c:pt>
                <c:pt idx="3">
                  <c:v>11.9742633742412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D84-4E9E-AFC9-1840FCCE7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424656"/>
        <c:axId val="421423872"/>
      </c:scatterChart>
      <c:catAx>
        <c:axId val="42142700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1421912"/>
        <c:crosses val="autoZero"/>
        <c:auto val="1"/>
        <c:lblAlgn val="ctr"/>
        <c:lblOffset val="100"/>
        <c:noMultiLvlLbl val="0"/>
      </c:catAx>
      <c:valAx>
        <c:axId val="421421912"/>
        <c:scaling>
          <c:orientation val="minMax"/>
          <c:max val="7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0" i="0" kern="1200" baseline="0">
                    <a:solidFill>
                      <a:srgbClr val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TOF / h</a:t>
                </a:r>
                <a:r>
                  <a:rPr lang="en-GB" sz="1200" b="0" i="0" kern="1200" baseline="30000">
                    <a:solidFill>
                      <a:srgbClr val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endParaRPr lang="en-GB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1427008"/>
        <c:crosses val="autoZero"/>
        <c:crossBetween val="between"/>
        <c:majorUnit val="20"/>
      </c:valAx>
      <c:valAx>
        <c:axId val="421423872"/>
        <c:scaling>
          <c:orientation val="minMax"/>
          <c:min val="0.64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0" i="0" kern="1200" baseline="0">
                    <a:solidFill>
                      <a:srgbClr val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(</a:t>
                </a:r>
                <a:r>
                  <a:rPr lang="en-GB" sz="1200" b="0" i="0" kern="1200" baseline="0">
                    <a:solidFill>
                      <a:srgbClr val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  <a:sym typeface="Wingdings" panose="05000000000000000000" pitchFamily="2" charset="2"/>
                  </a:rPr>
                  <a:t></a:t>
                </a:r>
                <a:r>
                  <a:rPr lang="en-GB" sz="1200" b="0" i="0" kern="1200" baseline="0">
                    <a:solidFill>
                      <a:srgbClr val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) -</a:t>
                </a:r>
                <a:r>
                  <a:rPr lang="el-GR" sz="1200" b="0" i="0" kern="1200" baseline="0">
                    <a:solidFill>
                      <a:srgbClr val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Δ</a:t>
                </a:r>
                <a:r>
                  <a:rPr lang="en-GB" sz="1200" b="0" i="0" kern="1200" baseline="0">
                    <a:solidFill>
                      <a:srgbClr val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G</a:t>
                </a:r>
                <a:r>
                  <a:rPr lang="en-GB" sz="1200" b="0" i="0" kern="1200" baseline="-25000">
                    <a:solidFill>
                      <a:srgbClr val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ads</a:t>
                </a:r>
                <a:r>
                  <a:rPr lang="en-GB" sz="1200" b="0" i="0" kern="1200" baseline="0">
                    <a:solidFill>
                      <a:srgbClr val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 Methanol</a:t>
                </a:r>
                <a:endParaRPr lang="en-GB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1424656"/>
        <c:crosses val="max"/>
        <c:crossBetween val="midCat"/>
      </c:valAx>
      <c:valAx>
        <c:axId val="421424656"/>
        <c:scaling>
          <c:orientation val="minMax"/>
        </c:scaling>
        <c:delete val="1"/>
        <c:axPos val="b"/>
        <c:majorTickMark val="out"/>
        <c:minorTickMark val="none"/>
        <c:tickLblPos val="nextTo"/>
        <c:crossAx val="42142387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236444</xdr:colOff>
      <xdr:row>0</xdr:row>
      <xdr:rowOff>150160</xdr:rowOff>
    </xdr:from>
    <xdr:to>
      <xdr:col>10</xdr:col>
      <xdr:colOff>413198</xdr:colOff>
      <xdr:row>15</xdr:row>
      <xdr:rowOff>172660</xdr:rowOff>
    </xdr:to>
    <xdr:graphicFrame macro="">
      <xdr:nvGraphicFramePr>
        <xdr:cNvPr id="2" name="Gráfico 1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203947</xdr:colOff>
      <xdr:row>17</xdr:row>
      <xdr:rowOff>52668</xdr:rowOff>
    </xdr:from>
    <xdr:to>
      <xdr:col>10</xdr:col>
      <xdr:colOff>380701</xdr:colOff>
      <xdr:row>32</xdr:row>
      <xdr:rowOff>75528</xdr:rowOff>
    </xdr:to>
    <xdr:graphicFrame macro="">
      <xdr:nvGraphicFramePr>
        <xdr:cNvPr id="3" name="Gráfico 1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236444</xdr:colOff>
      <xdr:row>33</xdr:row>
      <xdr:rowOff>159685</xdr:rowOff>
    </xdr:from>
    <xdr:to>
      <xdr:col>10</xdr:col>
      <xdr:colOff>413198</xdr:colOff>
      <xdr:row>48</xdr:row>
      <xdr:rowOff>182185</xdr:rowOff>
    </xdr:to>
    <xdr:graphicFrame macro="">
      <xdr:nvGraphicFramePr>
        <xdr:cNvPr id="4" name="Gráfico 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448235</xdr:colOff>
      <xdr:row>58</xdr:row>
      <xdr:rowOff>22412</xdr:rowOff>
    </xdr:from>
    <xdr:to>
      <xdr:col>11</xdr:col>
      <xdr:colOff>638824</xdr:colOff>
      <xdr:row>73</xdr:row>
      <xdr:rowOff>44912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12</xdr:col>
      <xdr:colOff>347471</xdr:colOff>
      <xdr:row>92</xdr:row>
      <xdr:rowOff>22500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0.17717</cdr:x>
      <cdr:y>0.13229</cdr:y>
    </cdr:from>
    <cdr:to>
      <cdr:x>0.75484</cdr:x>
      <cdr:y>0.15771</cdr:y>
    </cdr:to>
    <cdr:grpSp>
      <cdr:nvGrpSpPr>
        <cdr:cNvPr id="7" name="Group 6">
          <a:extLst xmlns:a="http://schemas.openxmlformats.org/drawingml/2006/main">
            <a:ext uri="{FF2B5EF4-FFF2-40B4-BE49-F238E27FC236}">
              <a16:creationId xmlns:a16="http://schemas.microsoft.com/office/drawing/2014/main" id="{5928F0D4-9C68-4C9D-A10B-2269DF6971DD}"/>
            </a:ext>
          </a:extLst>
        </cdr:cNvPr>
        <cdr:cNvGrpSpPr/>
      </cdr:nvGrpSpPr>
      <cdr:grpSpPr>
        <a:xfrm xmlns:a="http://schemas.openxmlformats.org/drawingml/2006/main">
          <a:off x="549503" y="370195"/>
          <a:ext cx="1791676" cy="71134"/>
          <a:chOff x="510241" y="381000"/>
          <a:chExt cx="1663700" cy="73211"/>
        </a:xfrm>
      </cdr:grpSpPr>
      <cdr:cxnSp macro="">
        <cdr:nvCxnSpPr>
          <cdr:cNvPr id="3" name="Straight Arrow Connector 2">
            <a:extLst xmlns:a="http://schemas.openxmlformats.org/drawingml/2006/main">
              <a:ext uri="{FF2B5EF4-FFF2-40B4-BE49-F238E27FC236}">
                <a16:creationId xmlns:a16="http://schemas.microsoft.com/office/drawing/2014/main" id="{4C7993EF-4CAF-4374-B817-44EAD4E9F170}"/>
              </a:ext>
            </a:extLst>
          </cdr:cNvPr>
          <cdr:cNvCxnSpPr/>
        </cdr:nvCxnSpPr>
        <cdr:spPr>
          <a:xfrm xmlns:a="http://schemas.openxmlformats.org/drawingml/2006/main">
            <a:off x="1770529" y="381000"/>
            <a:ext cx="403412" cy="0"/>
          </a:xfrm>
          <a:prstGeom xmlns:a="http://schemas.openxmlformats.org/drawingml/2006/main" prst="straightConnector1">
            <a:avLst/>
          </a:prstGeom>
          <a:ln xmlns:a="http://schemas.openxmlformats.org/drawingml/2006/main" w="28575">
            <a:solidFill>
              <a:schemeClr val="tx1"/>
            </a:solidFill>
            <a:headEnd type="none" w="med" len="med"/>
            <a:tailEnd type="triangle" w="med" len="me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" name="Straight Arrow Connector 4">
            <a:extLst xmlns:a="http://schemas.openxmlformats.org/drawingml/2006/main">
              <a:ext uri="{FF2B5EF4-FFF2-40B4-BE49-F238E27FC236}">
                <a16:creationId xmlns:a16="http://schemas.microsoft.com/office/drawing/2014/main" id="{12EAE18E-AF6F-4E95-B581-BF866773FA39}"/>
              </a:ext>
            </a:extLst>
          </cdr:cNvPr>
          <cdr:cNvCxnSpPr/>
        </cdr:nvCxnSpPr>
        <cdr:spPr>
          <a:xfrm xmlns:a="http://schemas.openxmlformats.org/drawingml/2006/main" flipH="1">
            <a:off x="510241" y="448235"/>
            <a:ext cx="296582" cy="5976"/>
          </a:xfrm>
          <a:prstGeom xmlns:a="http://schemas.openxmlformats.org/drawingml/2006/main" prst="straightConnector1">
            <a:avLst/>
          </a:prstGeom>
          <a:ln xmlns:a="http://schemas.openxmlformats.org/drawingml/2006/main" w="28575">
            <a:solidFill>
              <a:srgbClr val="FF0000"/>
            </a:solidFill>
            <a:headEnd type="none" w="med" len="med"/>
            <a:tailEnd type="triangle" w="med" len="me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533399</xdr:colOff>
      <xdr:row>1</xdr:row>
      <xdr:rowOff>114300</xdr:rowOff>
    </xdr:from>
    <xdr:to>
      <xdr:col>15</xdr:col>
      <xdr:colOff>108224</xdr:colOff>
      <xdr:row>13</xdr:row>
      <xdr:rowOff>289200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171449</xdr:colOff>
      <xdr:row>1</xdr:row>
      <xdr:rowOff>133350</xdr:rowOff>
    </xdr:from>
    <xdr:to>
      <xdr:col>21</xdr:col>
      <xdr:colOff>98699</xdr:colOff>
      <xdr:row>13</xdr:row>
      <xdr:rowOff>308250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220820</xdr:colOff>
      <xdr:row>3</xdr:row>
      <xdr:rowOff>87409</xdr:rowOff>
    </xdr:from>
    <xdr:to>
      <xdr:col>20</xdr:col>
      <xdr:colOff>413969</xdr:colOff>
      <xdr:row>8</xdr:row>
      <xdr:rowOff>55996</xdr:rowOff>
    </xdr:to>
    <xdr:sp macro="" textlink="">
      <xdr:nvSpPr>
        <xdr:cNvPr id="5" name="Freefor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4317820" y="1039909"/>
          <a:ext cx="1973591" cy="950395"/>
        </a:xfrm>
        <a:custGeom>
          <a:avLst/>
          <a:gdLst>
            <a:gd name="connsiteX0" fmla="*/ 964 w 1821352"/>
            <a:gd name="connsiteY0" fmla="*/ 1476274 h 1476274"/>
            <a:gd name="connsiteX1" fmla="*/ 258139 w 1821352"/>
            <a:gd name="connsiteY1" fmla="*/ 609499 h 1476274"/>
            <a:gd name="connsiteX2" fmla="*/ 1591639 w 1821352"/>
            <a:gd name="connsiteY2" fmla="*/ 28474 h 1476274"/>
            <a:gd name="connsiteX3" fmla="*/ 1801189 w 1821352"/>
            <a:gd name="connsiteY3" fmla="*/ 95149 h 1476274"/>
            <a:gd name="connsiteX4" fmla="*/ 1801189 w 1821352"/>
            <a:gd name="connsiteY4" fmla="*/ 142774 h 1476274"/>
            <a:gd name="connsiteX0" fmla="*/ 698 w 1830611"/>
            <a:gd name="connsiteY0" fmla="*/ 1514374 h 1514374"/>
            <a:gd name="connsiteX1" fmla="*/ 267398 w 1830611"/>
            <a:gd name="connsiteY1" fmla="*/ 609499 h 1514374"/>
            <a:gd name="connsiteX2" fmla="*/ 1600898 w 1830611"/>
            <a:gd name="connsiteY2" fmla="*/ 28474 h 1514374"/>
            <a:gd name="connsiteX3" fmla="*/ 1810448 w 1830611"/>
            <a:gd name="connsiteY3" fmla="*/ 95149 h 1514374"/>
            <a:gd name="connsiteX4" fmla="*/ 1810448 w 1830611"/>
            <a:gd name="connsiteY4" fmla="*/ 142774 h 1514374"/>
            <a:gd name="connsiteX0" fmla="*/ 97 w 1830010"/>
            <a:gd name="connsiteY0" fmla="*/ 1517021 h 1517021"/>
            <a:gd name="connsiteX1" fmla="*/ 381097 w 1830010"/>
            <a:gd name="connsiteY1" fmla="*/ 650246 h 1517021"/>
            <a:gd name="connsiteX2" fmla="*/ 1600297 w 1830010"/>
            <a:gd name="connsiteY2" fmla="*/ 31121 h 1517021"/>
            <a:gd name="connsiteX3" fmla="*/ 1809847 w 1830010"/>
            <a:gd name="connsiteY3" fmla="*/ 97796 h 1517021"/>
            <a:gd name="connsiteX4" fmla="*/ 1809847 w 1830010"/>
            <a:gd name="connsiteY4" fmla="*/ 145421 h 1517021"/>
            <a:gd name="connsiteX0" fmla="*/ 61 w 1862612"/>
            <a:gd name="connsiteY0" fmla="*/ 1422343 h 1422343"/>
            <a:gd name="connsiteX1" fmla="*/ 381061 w 1862612"/>
            <a:gd name="connsiteY1" fmla="*/ 555568 h 1422343"/>
            <a:gd name="connsiteX2" fmla="*/ 1152586 w 1862612"/>
            <a:gd name="connsiteY2" fmla="*/ 145993 h 1422343"/>
            <a:gd name="connsiteX3" fmla="*/ 1809811 w 1862612"/>
            <a:gd name="connsiteY3" fmla="*/ 3118 h 1422343"/>
            <a:gd name="connsiteX4" fmla="*/ 1809811 w 1862612"/>
            <a:gd name="connsiteY4" fmla="*/ 50743 h 1422343"/>
            <a:gd name="connsiteX0" fmla="*/ 61 w 1819287"/>
            <a:gd name="connsiteY0" fmla="*/ 1453405 h 1453405"/>
            <a:gd name="connsiteX1" fmla="*/ 381061 w 1819287"/>
            <a:gd name="connsiteY1" fmla="*/ 586630 h 1453405"/>
            <a:gd name="connsiteX2" fmla="*/ 1152586 w 1819287"/>
            <a:gd name="connsiteY2" fmla="*/ 177055 h 1453405"/>
            <a:gd name="connsiteX3" fmla="*/ 1809811 w 1819287"/>
            <a:gd name="connsiteY3" fmla="*/ 34180 h 1453405"/>
            <a:gd name="connsiteX4" fmla="*/ 1552636 w 1819287"/>
            <a:gd name="connsiteY4" fmla="*/ 5605 h 1453405"/>
            <a:gd name="connsiteX0" fmla="*/ 61 w 1555882"/>
            <a:gd name="connsiteY0" fmla="*/ 1453405 h 1453405"/>
            <a:gd name="connsiteX1" fmla="*/ 381061 w 1555882"/>
            <a:gd name="connsiteY1" fmla="*/ 586630 h 1453405"/>
            <a:gd name="connsiteX2" fmla="*/ 1152586 w 1555882"/>
            <a:gd name="connsiteY2" fmla="*/ 177055 h 1453405"/>
            <a:gd name="connsiteX3" fmla="*/ 1447861 w 1555882"/>
            <a:gd name="connsiteY3" fmla="*/ 34180 h 1453405"/>
            <a:gd name="connsiteX4" fmla="*/ 1552636 w 1555882"/>
            <a:gd name="connsiteY4" fmla="*/ 5605 h 1453405"/>
            <a:gd name="connsiteX0" fmla="*/ 61 w 1687257"/>
            <a:gd name="connsiteY0" fmla="*/ 1497777 h 1497777"/>
            <a:gd name="connsiteX1" fmla="*/ 381061 w 1687257"/>
            <a:gd name="connsiteY1" fmla="*/ 631002 h 1497777"/>
            <a:gd name="connsiteX2" fmla="*/ 1152586 w 1687257"/>
            <a:gd name="connsiteY2" fmla="*/ 221427 h 1497777"/>
            <a:gd name="connsiteX3" fmla="*/ 1447861 w 1687257"/>
            <a:gd name="connsiteY3" fmla="*/ 78552 h 1497777"/>
            <a:gd name="connsiteX4" fmla="*/ 1685986 w 1687257"/>
            <a:gd name="connsiteY4" fmla="*/ 2352 h 1497777"/>
            <a:gd name="connsiteX0" fmla="*/ 56 w 1687371"/>
            <a:gd name="connsiteY0" fmla="*/ 1497725 h 1497725"/>
            <a:gd name="connsiteX1" fmla="*/ 381056 w 1687371"/>
            <a:gd name="connsiteY1" fmla="*/ 630950 h 1497725"/>
            <a:gd name="connsiteX2" fmla="*/ 1057331 w 1687371"/>
            <a:gd name="connsiteY2" fmla="*/ 211850 h 1497725"/>
            <a:gd name="connsiteX3" fmla="*/ 1447856 w 1687371"/>
            <a:gd name="connsiteY3" fmla="*/ 78500 h 1497725"/>
            <a:gd name="connsiteX4" fmla="*/ 1685981 w 1687371"/>
            <a:gd name="connsiteY4" fmla="*/ 2300 h 1497725"/>
            <a:gd name="connsiteX0" fmla="*/ 56 w 1687371"/>
            <a:gd name="connsiteY0" fmla="*/ 1497725 h 1497725"/>
            <a:gd name="connsiteX1" fmla="*/ 381056 w 1687371"/>
            <a:gd name="connsiteY1" fmla="*/ 630950 h 1497725"/>
            <a:gd name="connsiteX2" fmla="*/ 1057331 w 1687371"/>
            <a:gd name="connsiteY2" fmla="*/ 211850 h 1497725"/>
            <a:gd name="connsiteX3" fmla="*/ 1447856 w 1687371"/>
            <a:gd name="connsiteY3" fmla="*/ 78500 h 1497725"/>
            <a:gd name="connsiteX4" fmla="*/ 1685981 w 1687371"/>
            <a:gd name="connsiteY4" fmla="*/ 2300 h 1497725"/>
            <a:gd name="connsiteX0" fmla="*/ 27872 w 1715187"/>
            <a:gd name="connsiteY0" fmla="*/ 1497725 h 1497725"/>
            <a:gd name="connsiteX1" fmla="*/ 27872 w 1715187"/>
            <a:gd name="connsiteY1" fmla="*/ 1392951 h 1497725"/>
            <a:gd name="connsiteX2" fmla="*/ 408872 w 1715187"/>
            <a:gd name="connsiteY2" fmla="*/ 630950 h 1497725"/>
            <a:gd name="connsiteX3" fmla="*/ 1085147 w 1715187"/>
            <a:gd name="connsiteY3" fmla="*/ 211850 h 1497725"/>
            <a:gd name="connsiteX4" fmla="*/ 1475672 w 1715187"/>
            <a:gd name="connsiteY4" fmla="*/ 78500 h 1497725"/>
            <a:gd name="connsiteX5" fmla="*/ 1713797 w 1715187"/>
            <a:gd name="connsiteY5" fmla="*/ 2300 h 1497725"/>
            <a:gd name="connsiteX0" fmla="*/ 2502 w 1689817"/>
            <a:gd name="connsiteY0" fmla="*/ 1497725 h 1497725"/>
            <a:gd name="connsiteX1" fmla="*/ 2502 w 1689817"/>
            <a:gd name="connsiteY1" fmla="*/ 1392951 h 1497725"/>
            <a:gd name="connsiteX2" fmla="*/ 383502 w 1689817"/>
            <a:gd name="connsiteY2" fmla="*/ 630950 h 1497725"/>
            <a:gd name="connsiteX3" fmla="*/ 1059777 w 1689817"/>
            <a:gd name="connsiteY3" fmla="*/ 211850 h 1497725"/>
            <a:gd name="connsiteX4" fmla="*/ 1450302 w 1689817"/>
            <a:gd name="connsiteY4" fmla="*/ 78500 h 1497725"/>
            <a:gd name="connsiteX5" fmla="*/ 1688427 w 1689817"/>
            <a:gd name="connsiteY5" fmla="*/ 2300 h 1497725"/>
            <a:gd name="connsiteX0" fmla="*/ 2502 w 1689817"/>
            <a:gd name="connsiteY0" fmla="*/ 1497725 h 1497725"/>
            <a:gd name="connsiteX1" fmla="*/ 2502 w 1689817"/>
            <a:gd name="connsiteY1" fmla="*/ 1392951 h 1497725"/>
            <a:gd name="connsiteX2" fmla="*/ 373977 w 1689817"/>
            <a:gd name="connsiteY2" fmla="*/ 621425 h 1497725"/>
            <a:gd name="connsiteX3" fmla="*/ 1059777 w 1689817"/>
            <a:gd name="connsiteY3" fmla="*/ 211850 h 1497725"/>
            <a:gd name="connsiteX4" fmla="*/ 1450302 w 1689817"/>
            <a:gd name="connsiteY4" fmla="*/ 78500 h 1497725"/>
            <a:gd name="connsiteX5" fmla="*/ 1688427 w 1689817"/>
            <a:gd name="connsiteY5" fmla="*/ 2300 h 1497725"/>
            <a:gd name="connsiteX0" fmla="*/ 2502 w 1689817"/>
            <a:gd name="connsiteY0" fmla="*/ 1497725 h 1497725"/>
            <a:gd name="connsiteX1" fmla="*/ 2502 w 1689817"/>
            <a:gd name="connsiteY1" fmla="*/ 1392951 h 1497725"/>
            <a:gd name="connsiteX2" fmla="*/ 373977 w 1689817"/>
            <a:gd name="connsiteY2" fmla="*/ 621425 h 1497725"/>
            <a:gd name="connsiteX3" fmla="*/ 1059777 w 1689817"/>
            <a:gd name="connsiteY3" fmla="*/ 211850 h 1497725"/>
            <a:gd name="connsiteX4" fmla="*/ 1450302 w 1689817"/>
            <a:gd name="connsiteY4" fmla="*/ 78500 h 1497725"/>
            <a:gd name="connsiteX5" fmla="*/ 1688427 w 1689817"/>
            <a:gd name="connsiteY5" fmla="*/ 2300 h 1497725"/>
            <a:gd name="connsiteX0" fmla="*/ 2502 w 1689817"/>
            <a:gd name="connsiteY0" fmla="*/ 1497725 h 1497725"/>
            <a:gd name="connsiteX1" fmla="*/ 2502 w 1689817"/>
            <a:gd name="connsiteY1" fmla="*/ 1392951 h 1497725"/>
            <a:gd name="connsiteX2" fmla="*/ 373977 w 1689817"/>
            <a:gd name="connsiteY2" fmla="*/ 621425 h 1497725"/>
            <a:gd name="connsiteX3" fmla="*/ 1059777 w 1689817"/>
            <a:gd name="connsiteY3" fmla="*/ 211850 h 1497725"/>
            <a:gd name="connsiteX4" fmla="*/ 1450302 w 1689817"/>
            <a:gd name="connsiteY4" fmla="*/ 78500 h 1497725"/>
            <a:gd name="connsiteX5" fmla="*/ 1688427 w 1689817"/>
            <a:gd name="connsiteY5" fmla="*/ 2300 h 1497725"/>
            <a:gd name="connsiteX0" fmla="*/ 2502 w 1690096"/>
            <a:gd name="connsiteY0" fmla="*/ 1498076 h 1498076"/>
            <a:gd name="connsiteX1" fmla="*/ 2502 w 1690096"/>
            <a:gd name="connsiteY1" fmla="*/ 1393302 h 1498076"/>
            <a:gd name="connsiteX2" fmla="*/ 373977 w 1690096"/>
            <a:gd name="connsiteY2" fmla="*/ 621776 h 1498076"/>
            <a:gd name="connsiteX3" fmla="*/ 1059777 w 1690096"/>
            <a:gd name="connsiteY3" fmla="*/ 212201 h 1498076"/>
            <a:gd name="connsiteX4" fmla="*/ 1450302 w 1690096"/>
            <a:gd name="connsiteY4" fmla="*/ 78851 h 1498076"/>
            <a:gd name="connsiteX5" fmla="*/ 1688427 w 1690096"/>
            <a:gd name="connsiteY5" fmla="*/ 2651 h 1498076"/>
            <a:gd name="connsiteX0" fmla="*/ 2502 w 1688427"/>
            <a:gd name="connsiteY0" fmla="*/ 1495425 h 1495425"/>
            <a:gd name="connsiteX1" fmla="*/ 2502 w 1688427"/>
            <a:gd name="connsiteY1" fmla="*/ 1390651 h 1495425"/>
            <a:gd name="connsiteX2" fmla="*/ 373977 w 1688427"/>
            <a:gd name="connsiteY2" fmla="*/ 619125 h 1495425"/>
            <a:gd name="connsiteX3" fmla="*/ 1059777 w 1688427"/>
            <a:gd name="connsiteY3" fmla="*/ 209550 h 1495425"/>
            <a:gd name="connsiteX4" fmla="*/ 1688427 w 1688427"/>
            <a:gd name="connsiteY4" fmla="*/ 0 h 1495425"/>
            <a:gd name="connsiteX0" fmla="*/ 2502 w 1688427"/>
            <a:gd name="connsiteY0" fmla="*/ 1500252 h 1500252"/>
            <a:gd name="connsiteX1" fmla="*/ 2502 w 1688427"/>
            <a:gd name="connsiteY1" fmla="*/ 1395478 h 1500252"/>
            <a:gd name="connsiteX2" fmla="*/ 373977 w 1688427"/>
            <a:gd name="connsiteY2" fmla="*/ 623952 h 1500252"/>
            <a:gd name="connsiteX3" fmla="*/ 1059777 w 1688427"/>
            <a:gd name="connsiteY3" fmla="*/ 214377 h 1500252"/>
            <a:gd name="connsiteX4" fmla="*/ 1688427 w 1688427"/>
            <a:gd name="connsiteY4" fmla="*/ 4827 h 1500252"/>
            <a:gd name="connsiteX0" fmla="*/ 2502 w 1688427"/>
            <a:gd name="connsiteY0" fmla="*/ 1500252 h 1500252"/>
            <a:gd name="connsiteX1" fmla="*/ 2502 w 1688427"/>
            <a:gd name="connsiteY1" fmla="*/ 1395478 h 1500252"/>
            <a:gd name="connsiteX2" fmla="*/ 373977 w 1688427"/>
            <a:gd name="connsiteY2" fmla="*/ 623952 h 1500252"/>
            <a:gd name="connsiteX3" fmla="*/ 1059777 w 1688427"/>
            <a:gd name="connsiteY3" fmla="*/ 214377 h 1500252"/>
            <a:gd name="connsiteX4" fmla="*/ 1688427 w 1688427"/>
            <a:gd name="connsiteY4" fmla="*/ 4827 h 1500252"/>
            <a:gd name="connsiteX0" fmla="*/ 2502 w 1688427"/>
            <a:gd name="connsiteY0" fmla="*/ 1500835 h 1500835"/>
            <a:gd name="connsiteX1" fmla="*/ 2502 w 1688427"/>
            <a:gd name="connsiteY1" fmla="*/ 1396061 h 1500835"/>
            <a:gd name="connsiteX2" fmla="*/ 373977 w 1688427"/>
            <a:gd name="connsiteY2" fmla="*/ 624535 h 1500835"/>
            <a:gd name="connsiteX3" fmla="*/ 1059777 w 1688427"/>
            <a:gd name="connsiteY3" fmla="*/ 214960 h 1500835"/>
            <a:gd name="connsiteX4" fmla="*/ 1688427 w 1688427"/>
            <a:gd name="connsiteY4" fmla="*/ 5410 h 1500835"/>
            <a:gd name="connsiteX0" fmla="*/ 2502 w 1688427"/>
            <a:gd name="connsiteY0" fmla="*/ 1501602 h 1501602"/>
            <a:gd name="connsiteX1" fmla="*/ 2502 w 1688427"/>
            <a:gd name="connsiteY1" fmla="*/ 1396828 h 1501602"/>
            <a:gd name="connsiteX2" fmla="*/ 373977 w 1688427"/>
            <a:gd name="connsiteY2" fmla="*/ 625302 h 1501602"/>
            <a:gd name="connsiteX3" fmla="*/ 1021677 w 1688427"/>
            <a:gd name="connsiteY3" fmla="*/ 196677 h 1501602"/>
            <a:gd name="connsiteX4" fmla="*/ 1688427 w 1688427"/>
            <a:gd name="connsiteY4" fmla="*/ 6177 h 1501602"/>
            <a:gd name="connsiteX0" fmla="*/ 2502 w 1688427"/>
            <a:gd name="connsiteY0" fmla="*/ 1501152 h 1501152"/>
            <a:gd name="connsiteX1" fmla="*/ 2502 w 1688427"/>
            <a:gd name="connsiteY1" fmla="*/ 1396378 h 1501152"/>
            <a:gd name="connsiteX2" fmla="*/ 373977 w 1688427"/>
            <a:gd name="connsiteY2" fmla="*/ 672477 h 1501152"/>
            <a:gd name="connsiteX3" fmla="*/ 1021677 w 1688427"/>
            <a:gd name="connsiteY3" fmla="*/ 196227 h 1501152"/>
            <a:gd name="connsiteX4" fmla="*/ 1688427 w 1688427"/>
            <a:gd name="connsiteY4" fmla="*/ 5727 h 1501152"/>
            <a:gd name="connsiteX0" fmla="*/ 2502 w 1688427"/>
            <a:gd name="connsiteY0" fmla="*/ 1500200 h 1500200"/>
            <a:gd name="connsiteX1" fmla="*/ 2502 w 1688427"/>
            <a:gd name="connsiteY1" fmla="*/ 1395426 h 1500200"/>
            <a:gd name="connsiteX2" fmla="*/ 373977 w 1688427"/>
            <a:gd name="connsiteY2" fmla="*/ 671525 h 1500200"/>
            <a:gd name="connsiteX3" fmla="*/ 1040727 w 1688427"/>
            <a:gd name="connsiteY3" fmla="*/ 223850 h 1500200"/>
            <a:gd name="connsiteX4" fmla="*/ 1688427 w 1688427"/>
            <a:gd name="connsiteY4" fmla="*/ 4775 h 1500200"/>
            <a:gd name="connsiteX0" fmla="*/ 0 w 1685925"/>
            <a:gd name="connsiteY0" fmla="*/ 1500200 h 1500200"/>
            <a:gd name="connsiteX1" fmla="*/ 47625 w 1685925"/>
            <a:gd name="connsiteY1" fmla="*/ 1252551 h 1500200"/>
            <a:gd name="connsiteX2" fmla="*/ 371475 w 1685925"/>
            <a:gd name="connsiteY2" fmla="*/ 671525 h 1500200"/>
            <a:gd name="connsiteX3" fmla="*/ 1038225 w 1685925"/>
            <a:gd name="connsiteY3" fmla="*/ 223850 h 1500200"/>
            <a:gd name="connsiteX4" fmla="*/ 1685925 w 1685925"/>
            <a:gd name="connsiteY4" fmla="*/ 4775 h 1500200"/>
            <a:gd name="connsiteX0" fmla="*/ 0 w 1685925"/>
            <a:gd name="connsiteY0" fmla="*/ 1500200 h 1500200"/>
            <a:gd name="connsiteX1" fmla="*/ 47625 w 1685925"/>
            <a:gd name="connsiteY1" fmla="*/ 1252551 h 1500200"/>
            <a:gd name="connsiteX2" fmla="*/ 371475 w 1685925"/>
            <a:gd name="connsiteY2" fmla="*/ 671525 h 1500200"/>
            <a:gd name="connsiteX3" fmla="*/ 1038225 w 1685925"/>
            <a:gd name="connsiteY3" fmla="*/ 223850 h 1500200"/>
            <a:gd name="connsiteX4" fmla="*/ 1685925 w 1685925"/>
            <a:gd name="connsiteY4" fmla="*/ 4775 h 1500200"/>
            <a:gd name="connsiteX0" fmla="*/ 0 w 1552575"/>
            <a:gd name="connsiteY0" fmla="*/ 1454020 h 1454020"/>
            <a:gd name="connsiteX1" fmla="*/ 47625 w 1552575"/>
            <a:gd name="connsiteY1" fmla="*/ 1206371 h 1454020"/>
            <a:gd name="connsiteX2" fmla="*/ 371475 w 1552575"/>
            <a:gd name="connsiteY2" fmla="*/ 625345 h 1454020"/>
            <a:gd name="connsiteX3" fmla="*/ 1038225 w 1552575"/>
            <a:gd name="connsiteY3" fmla="*/ 177670 h 1454020"/>
            <a:gd name="connsiteX4" fmla="*/ 1552575 w 1552575"/>
            <a:gd name="connsiteY4" fmla="*/ 6220 h 1454020"/>
            <a:gd name="connsiteX0" fmla="*/ 0 w 1552575"/>
            <a:gd name="connsiteY0" fmla="*/ 1454236 h 1454236"/>
            <a:gd name="connsiteX1" fmla="*/ 47625 w 1552575"/>
            <a:gd name="connsiteY1" fmla="*/ 1206587 h 1454236"/>
            <a:gd name="connsiteX2" fmla="*/ 400050 w 1552575"/>
            <a:gd name="connsiteY2" fmla="*/ 654136 h 1454236"/>
            <a:gd name="connsiteX3" fmla="*/ 1038225 w 1552575"/>
            <a:gd name="connsiteY3" fmla="*/ 177886 h 1454236"/>
            <a:gd name="connsiteX4" fmla="*/ 1552575 w 1552575"/>
            <a:gd name="connsiteY4" fmla="*/ 6436 h 1454236"/>
            <a:gd name="connsiteX0" fmla="*/ 0 w 1552575"/>
            <a:gd name="connsiteY0" fmla="*/ 1454236 h 1454236"/>
            <a:gd name="connsiteX1" fmla="*/ 104775 w 1552575"/>
            <a:gd name="connsiteY1" fmla="*/ 1073237 h 1454236"/>
            <a:gd name="connsiteX2" fmla="*/ 400050 w 1552575"/>
            <a:gd name="connsiteY2" fmla="*/ 654136 h 1454236"/>
            <a:gd name="connsiteX3" fmla="*/ 1038225 w 1552575"/>
            <a:gd name="connsiteY3" fmla="*/ 177886 h 1454236"/>
            <a:gd name="connsiteX4" fmla="*/ 1552575 w 1552575"/>
            <a:gd name="connsiteY4" fmla="*/ 6436 h 1454236"/>
            <a:gd name="connsiteX0" fmla="*/ 0 w 1552575"/>
            <a:gd name="connsiteY0" fmla="*/ 1454236 h 1454236"/>
            <a:gd name="connsiteX1" fmla="*/ 95250 w 1552575"/>
            <a:gd name="connsiteY1" fmla="*/ 1025612 h 1454236"/>
            <a:gd name="connsiteX2" fmla="*/ 400050 w 1552575"/>
            <a:gd name="connsiteY2" fmla="*/ 654136 h 1454236"/>
            <a:gd name="connsiteX3" fmla="*/ 1038225 w 1552575"/>
            <a:gd name="connsiteY3" fmla="*/ 177886 h 1454236"/>
            <a:gd name="connsiteX4" fmla="*/ 1552575 w 1552575"/>
            <a:gd name="connsiteY4" fmla="*/ 6436 h 1454236"/>
            <a:gd name="connsiteX0" fmla="*/ 0 w 1552575"/>
            <a:gd name="connsiteY0" fmla="*/ 1454236 h 1454236"/>
            <a:gd name="connsiteX1" fmla="*/ 123825 w 1552575"/>
            <a:gd name="connsiteY1" fmla="*/ 1035137 h 1454236"/>
            <a:gd name="connsiteX2" fmla="*/ 400050 w 1552575"/>
            <a:gd name="connsiteY2" fmla="*/ 654136 h 1454236"/>
            <a:gd name="connsiteX3" fmla="*/ 1038225 w 1552575"/>
            <a:gd name="connsiteY3" fmla="*/ 177886 h 1454236"/>
            <a:gd name="connsiteX4" fmla="*/ 1552575 w 1552575"/>
            <a:gd name="connsiteY4" fmla="*/ 6436 h 1454236"/>
            <a:gd name="connsiteX0" fmla="*/ 0 w 1552575"/>
            <a:gd name="connsiteY0" fmla="*/ 1453749 h 1453749"/>
            <a:gd name="connsiteX1" fmla="*/ 123825 w 1552575"/>
            <a:gd name="connsiteY1" fmla="*/ 1034650 h 1453749"/>
            <a:gd name="connsiteX2" fmla="*/ 419100 w 1552575"/>
            <a:gd name="connsiteY2" fmla="*/ 586974 h 1453749"/>
            <a:gd name="connsiteX3" fmla="*/ 1038225 w 1552575"/>
            <a:gd name="connsiteY3" fmla="*/ 177399 h 1453749"/>
            <a:gd name="connsiteX4" fmla="*/ 1552575 w 1552575"/>
            <a:gd name="connsiteY4" fmla="*/ 5949 h 1453749"/>
            <a:gd name="connsiteX0" fmla="*/ 0 w 1571625"/>
            <a:gd name="connsiteY0" fmla="*/ 1490727 h 1490727"/>
            <a:gd name="connsiteX1" fmla="*/ 123825 w 1571625"/>
            <a:gd name="connsiteY1" fmla="*/ 1071628 h 1490727"/>
            <a:gd name="connsiteX2" fmla="*/ 419100 w 1571625"/>
            <a:gd name="connsiteY2" fmla="*/ 623952 h 1490727"/>
            <a:gd name="connsiteX3" fmla="*/ 1038225 w 1571625"/>
            <a:gd name="connsiteY3" fmla="*/ 214377 h 1490727"/>
            <a:gd name="connsiteX4" fmla="*/ 1571625 w 1571625"/>
            <a:gd name="connsiteY4" fmla="*/ 4827 h 1490727"/>
            <a:gd name="connsiteX0" fmla="*/ 0 w 1581150"/>
            <a:gd name="connsiteY0" fmla="*/ 1518700 h 1518700"/>
            <a:gd name="connsiteX1" fmla="*/ 123825 w 1581150"/>
            <a:gd name="connsiteY1" fmla="*/ 1099601 h 1518700"/>
            <a:gd name="connsiteX2" fmla="*/ 419100 w 1581150"/>
            <a:gd name="connsiteY2" fmla="*/ 651925 h 1518700"/>
            <a:gd name="connsiteX3" fmla="*/ 1038225 w 1581150"/>
            <a:gd name="connsiteY3" fmla="*/ 242350 h 1518700"/>
            <a:gd name="connsiteX4" fmla="*/ 1581150 w 1581150"/>
            <a:gd name="connsiteY4" fmla="*/ 4225 h 1518700"/>
            <a:gd name="connsiteX0" fmla="*/ 0 w 1581150"/>
            <a:gd name="connsiteY0" fmla="*/ 1518700 h 1518700"/>
            <a:gd name="connsiteX1" fmla="*/ 123825 w 1581150"/>
            <a:gd name="connsiteY1" fmla="*/ 1099601 h 1518700"/>
            <a:gd name="connsiteX2" fmla="*/ 419100 w 1581150"/>
            <a:gd name="connsiteY2" fmla="*/ 651925 h 1518700"/>
            <a:gd name="connsiteX3" fmla="*/ 1038225 w 1581150"/>
            <a:gd name="connsiteY3" fmla="*/ 242350 h 1518700"/>
            <a:gd name="connsiteX4" fmla="*/ 1581150 w 1581150"/>
            <a:gd name="connsiteY4" fmla="*/ 4225 h 1518700"/>
            <a:gd name="connsiteX0" fmla="*/ 0 w 1581150"/>
            <a:gd name="connsiteY0" fmla="*/ 1518700 h 1518700"/>
            <a:gd name="connsiteX1" fmla="*/ 123825 w 1581150"/>
            <a:gd name="connsiteY1" fmla="*/ 1099601 h 1518700"/>
            <a:gd name="connsiteX2" fmla="*/ 419100 w 1581150"/>
            <a:gd name="connsiteY2" fmla="*/ 651925 h 1518700"/>
            <a:gd name="connsiteX3" fmla="*/ 1038225 w 1581150"/>
            <a:gd name="connsiteY3" fmla="*/ 242350 h 1518700"/>
            <a:gd name="connsiteX4" fmla="*/ 1581150 w 1581150"/>
            <a:gd name="connsiteY4" fmla="*/ 4225 h 1518700"/>
            <a:gd name="connsiteX0" fmla="*/ 0 w 1581150"/>
            <a:gd name="connsiteY0" fmla="*/ 1518700 h 1518700"/>
            <a:gd name="connsiteX1" fmla="*/ 123825 w 1581150"/>
            <a:gd name="connsiteY1" fmla="*/ 1099601 h 1518700"/>
            <a:gd name="connsiteX2" fmla="*/ 419100 w 1581150"/>
            <a:gd name="connsiteY2" fmla="*/ 651925 h 1518700"/>
            <a:gd name="connsiteX3" fmla="*/ 1038225 w 1581150"/>
            <a:gd name="connsiteY3" fmla="*/ 242350 h 1518700"/>
            <a:gd name="connsiteX4" fmla="*/ 1581150 w 1581150"/>
            <a:gd name="connsiteY4" fmla="*/ 4225 h 1518700"/>
            <a:gd name="connsiteX0" fmla="*/ 0 w 1657350"/>
            <a:gd name="connsiteY0" fmla="*/ 1613950 h 1613950"/>
            <a:gd name="connsiteX1" fmla="*/ 200025 w 1657350"/>
            <a:gd name="connsiteY1" fmla="*/ 1099601 h 1613950"/>
            <a:gd name="connsiteX2" fmla="*/ 495300 w 1657350"/>
            <a:gd name="connsiteY2" fmla="*/ 651925 h 1613950"/>
            <a:gd name="connsiteX3" fmla="*/ 1114425 w 1657350"/>
            <a:gd name="connsiteY3" fmla="*/ 242350 h 1613950"/>
            <a:gd name="connsiteX4" fmla="*/ 1657350 w 1657350"/>
            <a:gd name="connsiteY4" fmla="*/ 4225 h 1613950"/>
            <a:gd name="connsiteX0" fmla="*/ 0 w 1590675"/>
            <a:gd name="connsiteY0" fmla="*/ 1452025 h 1452025"/>
            <a:gd name="connsiteX1" fmla="*/ 133350 w 1590675"/>
            <a:gd name="connsiteY1" fmla="*/ 1099601 h 1452025"/>
            <a:gd name="connsiteX2" fmla="*/ 428625 w 1590675"/>
            <a:gd name="connsiteY2" fmla="*/ 651925 h 1452025"/>
            <a:gd name="connsiteX3" fmla="*/ 1047750 w 1590675"/>
            <a:gd name="connsiteY3" fmla="*/ 242350 h 1452025"/>
            <a:gd name="connsiteX4" fmla="*/ 1590675 w 1590675"/>
            <a:gd name="connsiteY4" fmla="*/ 4225 h 1452025"/>
            <a:gd name="connsiteX0" fmla="*/ 0 w 1590675"/>
            <a:gd name="connsiteY0" fmla="*/ 1452025 h 1452025"/>
            <a:gd name="connsiteX1" fmla="*/ 133350 w 1590675"/>
            <a:gd name="connsiteY1" fmla="*/ 1099601 h 1452025"/>
            <a:gd name="connsiteX2" fmla="*/ 457200 w 1590675"/>
            <a:gd name="connsiteY2" fmla="*/ 651925 h 1452025"/>
            <a:gd name="connsiteX3" fmla="*/ 1047750 w 1590675"/>
            <a:gd name="connsiteY3" fmla="*/ 242350 h 1452025"/>
            <a:gd name="connsiteX4" fmla="*/ 1590675 w 1590675"/>
            <a:gd name="connsiteY4" fmla="*/ 4225 h 1452025"/>
            <a:gd name="connsiteX0" fmla="*/ 0 w 1590675"/>
            <a:gd name="connsiteY0" fmla="*/ 1451598 h 1451598"/>
            <a:gd name="connsiteX1" fmla="*/ 133350 w 1590675"/>
            <a:gd name="connsiteY1" fmla="*/ 1099174 h 1451598"/>
            <a:gd name="connsiteX2" fmla="*/ 571500 w 1590675"/>
            <a:gd name="connsiteY2" fmla="*/ 518148 h 1451598"/>
            <a:gd name="connsiteX3" fmla="*/ 1047750 w 1590675"/>
            <a:gd name="connsiteY3" fmla="*/ 241923 h 1451598"/>
            <a:gd name="connsiteX4" fmla="*/ 1590675 w 1590675"/>
            <a:gd name="connsiteY4" fmla="*/ 3798 h 1451598"/>
            <a:gd name="connsiteX0" fmla="*/ 0 w 1590675"/>
            <a:gd name="connsiteY0" fmla="*/ 1453323 h 1453323"/>
            <a:gd name="connsiteX1" fmla="*/ 133350 w 1590675"/>
            <a:gd name="connsiteY1" fmla="*/ 1100899 h 1453323"/>
            <a:gd name="connsiteX2" fmla="*/ 571500 w 1590675"/>
            <a:gd name="connsiteY2" fmla="*/ 519873 h 1453323"/>
            <a:gd name="connsiteX3" fmla="*/ 1066800 w 1590675"/>
            <a:gd name="connsiteY3" fmla="*/ 176973 h 1453323"/>
            <a:gd name="connsiteX4" fmla="*/ 1590675 w 1590675"/>
            <a:gd name="connsiteY4" fmla="*/ 5523 h 1453323"/>
            <a:gd name="connsiteX0" fmla="*/ 0 w 1590675"/>
            <a:gd name="connsiteY0" fmla="*/ 1453323 h 1453323"/>
            <a:gd name="connsiteX1" fmla="*/ 133350 w 1590675"/>
            <a:gd name="connsiteY1" fmla="*/ 1100899 h 1453323"/>
            <a:gd name="connsiteX2" fmla="*/ 714375 w 1590675"/>
            <a:gd name="connsiteY2" fmla="*/ 586548 h 1453323"/>
            <a:gd name="connsiteX3" fmla="*/ 1066800 w 1590675"/>
            <a:gd name="connsiteY3" fmla="*/ 176973 h 1453323"/>
            <a:gd name="connsiteX4" fmla="*/ 1590675 w 1590675"/>
            <a:gd name="connsiteY4" fmla="*/ 5523 h 1453323"/>
            <a:gd name="connsiteX0" fmla="*/ 0 w 1590675"/>
            <a:gd name="connsiteY0" fmla="*/ 1453323 h 1453323"/>
            <a:gd name="connsiteX1" fmla="*/ 276225 w 1590675"/>
            <a:gd name="connsiteY1" fmla="*/ 1024699 h 1453323"/>
            <a:gd name="connsiteX2" fmla="*/ 714375 w 1590675"/>
            <a:gd name="connsiteY2" fmla="*/ 586548 h 1453323"/>
            <a:gd name="connsiteX3" fmla="*/ 1066800 w 1590675"/>
            <a:gd name="connsiteY3" fmla="*/ 176973 h 1453323"/>
            <a:gd name="connsiteX4" fmla="*/ 1590675 w 1590675"/>
            <a:gd name="connsiteY4" fmla="*/ 5523 h 1453323"/>
            <a:gd name="connsiteX0" fmla="*/ 0 w 1590675"/>
            <a:gd name="connsiteY0" fmla="*/ 1453323 h 1453323"/>
            <a:gd name="connsiteX1" fmla="*/ 276225 w 1590675"/>
            <a:gd name="connsiteY1" fmla="*/ 1024699 h 1453323"/>
            <a:gd name="connsiteX2" fmla="*/ 742950 w 1590675"/>
            <a:gd name="connsiteY2" fmla="*/ 605598 h 1453323"/>
            <a:gd name="connsiteX3" fmla="*/ 1066800 w 1590675"/>
            <a:gd name="connsiteY3" fmla="*/ 176973 h 1453323"/>
            <a:gd name="connsiteX4" fmla="*/ 1590675 w 1590675"/>
            <a:gd name="connsiteY4" fmla="*/ 5523 h 1453323"/>
            <a:gd name="connsiteX0" fmla="*/ 0 w 1590675"/>
            <a:gd name="connsiteY0" fmla="*/ 1449442 h 1449442"/>
            <a:gd name="connsiteX1" fmla="*/ 276225 w 1590675"/>
            <a:gd name="connsiteY1" fmla="*/ 1020818 h 1449442"/>
            <a:gd name="connsiteX2" fmla="*/ 742950 w 1590675"/>
            <a:gd name="connsiteY2" fmla="*/ 601717 h 1449442"/>
            <a:gd name="connsiteX3" fmla="*/ 1247775 w 1590675"/>
            <a:gd name="connsiteY3" fmla="*/ 515992 h 1449442"/>
            <a:gd name="connsiteX4" fmla="*/ 1590675 w 1590675"/>
            <a:gd name="connsiteY4" fmla="*/ 1642 h 1449442"/>
            <a:gd name="connsiteX0" fmla="*/ 0 w 1590675"/>
            <a:gd name="connsiteY0" fmla="*/ 967191 h 967191"/>
            <a:gd name="connsiteX1" fmla="*/ 276225 w 1590675"/>
            <a:gd name="connsiteY1" fmla="*/ 538567 h 967191"/>
            <a:gd name="connsiteX2" fmla="*/ 742950 w 1590675"/>
            <a:gd name="connsiteY2" fmla="*/ 119466 h 967191"/>
            <a:gd name="connsiteX3" fmla="*/ 1247775 w 1590675"/>
            <a:gd name="connsiteY3" fmla="*/ 33741 h 967191"/>
            <a:gd name="connsiteX4" fmla="*/ 1590675 w 1590675"/>
            <a:gd name="connsiteY4" fmla="*/ 81366 h 967191"/>
            <a:gd name="connsiteX0" fmla="*/ 0 w 1590675"/>
            <a:gd name="connsiteY0" fmla="*/ 967191 h 967191"/>
            <a:gd name="connsiteX1" fmla="*/ 276225 w 1590675"/>
            <a:gd name="connsiteY1" fmla="*/ 538567 h 967191"/>
            <a:gd name="connsiteX2" fmla="*/ 742950 w 1590675"/>
            <a:gd name="connsiteY2" fmla="*/ 119466 h 967191"/>
            <a:gd name="connsiteX3" fmla="*/ 1066800 w 1590675"/>
            <a:gd name="connsiteY3" fmla="*/ 33741 h 967191"/>
            <a:gd name="connsiteX4" fmla="*/ 1590675 w 1590675"/>
            <a:gd name="connsiteY4" fmla="*/ 81366 h 967191"/>
            <a:gd name="connsiteX0" fmla="*/ 0 w 1590675"/>
            <a:gd name="connsiteY0" fmla="*/ 933450 h 933450"/>
            <a:gd name="connsiteX1" fmla="*/ 276225 w 1590675"/>
            <a:gd name="connsiteY1" fmla="*/ 504826 h 933450"/>
            <a:gd name="connsiteX2" fmla="*/ 742950 w 1590675"/>
            <a:gd name="connsiteY2" fmla="*/ 85725 h 933450"/>
            <a:gd name="connsiteX3" fmla="*/ 1066800 w 1590675"/>
            <a:gd name="connsiteY3" fmla="*/ 0 h 933450"/>
            <a:gd name="connsiteX4" fmla="*/ 1590675 w 1590675"/>
            <a:gd name="connsiteY4" fmla="*/ 47625 h 933450"/>
            <a:gd name="connsiteX0" fmla="*/ 0 w 1647825"/>
            <a:gd name="connsiteY0" fmla="*/ 933450 h 933450"/>
            <a:gd name="connsiteX1" fmla="*/ 276225 w 1647825"/>
            <a:gd name="connsiteY1" fmla="*/ 504826 h 933450"/>
            <a:gd name="connsiteX2" fmla="*/ 742950 w 1647825"/>
            <a:gd name="connsiteY2" fmla="*/ 85725 h 933450"/>
            <a:gd name="connsiteX3" fmla="*/ 1066800 w 1647825"/>
            <a:gd name="connsiteY3" fmla="*/ 0 h 933450"/>
            <a:gd name="connsiteX4" fmla="*/ 1647825 w 1647825"/>
            <a:gd name="connsiteY4" fmla="*/ 19050 h 933450"/>
            <a:gd name="connsiteX0" fmla="*/ 0 w 1647825"/>
            <a:gd name="connsiteY0" fmla="*/ 933450 h 933450"/>
            <a:gd name="connsiteX1" fmla="*/ 276225 w 1647825"/>
            <a:gd name="connsiteY1" fmla="*/ 504826 h 933450"/>
            <a:gd name="connsiteX2" fmla="*/ 714375 w 1647825"/>
            <a:gd name="connsiteY2" fmla="*/ 66675 h 933450"/>
            <a:gd name="connsiteX3" fmla="*/ 1066800 w 1647825"/>
            <a:gd name="connsiteY3" fmla="*/ 0 h 933450"/>
            <a:gd name="connsiteX4" fmla="*/ 1647825 w 1647825"/>
            <a:gd name="connsiteY4" fmla="*/ 19050 h 933450"/>
            <a:gd name="connsiteX0" fmla="*/ 0 w 1647825"/>
            <a:gd name="connsiteY0" fmla="*/ 933450 h 933450"/>
            <a:gd name="connsiteX1" fmla="*/ 276225 w 1647825"/>
            <a:gd name="connsiteY1" fmla="*/ 504826 h 933450"/>
            <a:gd name="connsiteX2" fmla="*/ 714375 w 1647825"/>
            <a:gd name="connsiteY2" fmla="*/ 66675 h 933450"/>
            <a:gd name="connsiteX3" fmla="*/ 1066800 w 1647825"/>
            <a:gd name="connsiteY3" fmla="*/ 0 h 933450"/>
            <a:gd name="connsiteX4" fmla="*/ 1647825 w 1647825"/>
            <a:gd name="connsiteY4" fmla="*/ 19050 h 933450"/>
            <a:gd name="connsiteX0" fmla="*/ 0 w 1647825"/>
            <a:gd name="connsiteY0" fmla="*/ 933450 h 933450"/>
            <a:gd name="connsiteX1" fmla="*/ 247650 w 1647825"/>
            <a:gd name="connsiteY1" fmla="*/ 476251 h 933450"/>
            <a:gd name="connsiteX2" fmla="*/ 714375 w 1647825"/>
            <a:gd name="connsiteY2" fmla="*/ 66675 h 933450"/>
            <a:gd name="connsiteX3" fmla="*/ 1066800 w 1647825"/>
            <a:gd name="connsiteY3" fmla="*/ 0 h 933450"/>
            <a:gd name="connsiteX4" fmla="*/ 1647825 w 1647825"/>
            <a:gd name="connsiteY4" fmla="*/ 19050 h 933450"/>
            <a:gd name="connsiteX0" fmla="*/ 0 w 1647825"/>
            <a:gd name="connsiteY0" fmla="*/ 933450 h 933450"/>
            <a:gd name="connsiteX1" fmla="*/ 247650 w 1647825"/>
            <a:gd name="connsiteY1" fmla="*/ 476251 h 933450"/>
            <a:gd name="connsiteX2" fmla="*/ 714375 w 1647825"/>
            <a:gd name="connsiteY2" fmla="*/ 66675 h 933450"/>
            <a:gd name="connsiteX3" fmla="*/ 1066800 w 1647825"/>
            <a:gd name="connsiteY3" fmla="*/ 0 h 933450"/>
            <a:gd name="connsiteX4" fmla="*/ 1647825 w 1647825"/>
            <a:gd name="connsiteY4" fmla="*/ 19050 h 933450"/>
            <a:gd name="connsiteX0" fmla="*/ 0 w 1647825"/>
            <a:gd name="connsiteY0" fmla="*/ 933450 h 933450"/>
            <a:gd name="connsiteX1" fmla="*/ 247650 w 1647825"/>
            <a:gd name="connsiteY1" fmla="*/ 476251 h 933450"/>
            <a:gd name="connsiteX2" fmla="*/ 695325 w 1647825"/>
            <a:gd name="connsiteY2" fmla="*/ 38100 h 933450"/>
            <a:gd name="connsiteX3" fmla="*/ 1066800 w 1647825"/>
            <a:gd name="connsiteY3" fmla="*/ 0 h 933450"/>
            <a:gd name="connsiteX4" fmla="*/ 1647825 w 1647825"/>
            <a:gd name="connsiteY4" fmla="*/ 19050 h 933450"/>
            <a:gd name="connsiteX0" fmla="*/ 0 w 1647825"/>
            <a:gd name="connsiteY0" fmla="*/ 935128 h 935128"/>
            <a:gd name="connsiteX1" fmla="*/ 247650 w 1647825"/>
            <a:gd name="connsiteY1" fmla="*/ 477929 h 935128"/>
            <a:gd name="connsiteX2" fmla="*/ 695325 w 1647825"/>
            <a:gd name="connsiteY2" fmla="*/ 39778 h 935128"/>
            <a:gd name="connsiteX3" fmla="*/ 1066800 w 1647825"/>
            <a:gd name="connsiteY3" fmla="*/ 1678 h 935128"/>
            <a:gd name="connsiteX4" fmla="*/ 1647825 w 1647825"/>
            <a:gd name="connsiteY4" fmla="*/ 20728 h 935128"/>
            <a:gd name="connsiteX0" fmla="*/ 0 w 1647825"/>
            <a:gd name="connsiteY0" fmla="*/ 962025 h 962025"/>
            <a:gd name="connsiteX1" fmla="*/ 247650 w 1647825"/>
            <a:gd name="connsiteY1" fmla="*/ 504826 h 962025"/>
            <a:gd name="connsiteX2" fmla="*/ 695325 w 1647825"/>
            <a:gd name="connsiteY2" fmla="*/ 66675 h 962025"/>
            <a:gd name="connsiteX3" fmla="*/ 1495425 w 1647825"/>
            <a:gd name="connsiteY3" fmla="*/ 0 h 962025"/>
            <a:gd name="connsiteX4" fmla="*/ 1647825 w 1647825"/>
            <a:gd name="connsiteY4" fmla="*/ 47625 h 962025"/>
            <a:gd name="connsiteX0" fmla="*/ 0 w 1647825"/>
            <a:gd name="connsiteY0" fmla="*/ 962025 h 962025"/>
            <a:gd name="connsiteX1" fmla="*/ 247650 w 1647825"/>
            <a:gd name="connsiteY1" fmla="*/ 504826 h 962025"/>
            <a:gd name="connsiteX2" fmla="*/ 695325 w 1647825"/>
            <a:gd name="connsiteY2" fmla="*/ 66675 h 962025"/>
            <a:gd name="connsiteX3" fmla="*/ 1495425 w 1647825"/>
            <a:gd name="connsiteY3" fmla="*/ 0 h 962025"/>
            <a:gd name="connsiteX4" fmla="*/ 1647825 w 1647825"/>
            <a:gd name="connsiteY4" fmla="*/ 47625 h 962025"/>
            <a:gd name="connsiteX0" fmla="*/ 0 w 1495425"/>
            <a:gd name="connsiteY0" fmla="*/ 962025 h 962025"/>
            <a:gd name="connsiteX1" fmla="*/ 247650 w 1495425"/>
            <a:gd name="connsiteY1" fmla="*/ 504826 h 962025"/>
            <a:gd name="connsiteX2" fmla="*/ 695325 w 1495425"/>
            <a:gd name="connsiteY2" fmla="*/ 66675 h 962025"/>
            <a:gd name="connsiteX3" fmla="*/ 1495425 w 1495425"/>
            <a:gd name="connsiteY3" fmla="*/ 0 h 962025"/>
            <a:gd name="connsiteX0" fmla="*/ 0 w 1676400"/>
            <a:gd name="connsiteY0" fmla="*/ 990600 h 990600"/>
            <a:gd name="connsiteX1" fmla="*/ 247650 w 1676400"/>
            <a:gd name="connsiteY1" fmla="*/ 533401 h 990600"/>
            <a:gd name="connsiteX2" fmla="*/ 695325 w 1676400"/>
            <a:gd name="connsiteY2" fmla="*/ 95250 h 990600"/>
            <a:gd name="connsiteX3" fmla="*/ 1676400 w 1676400"/>
            <a:gd name="connsiteY3" fmla="*/ 0 h 990600"/>
            <a:gd name="connsiteX0" fmla="*/ 0 w 1676400"/>
            <a:gd name="connsiteY0" fmla="*/ 996547 h 996547"/>
            <a:gd name="connsiteX1" fmla="*/ 247650 w 1676400"/>
            <a:gd name="connsiteY1" fmla="*/ 539348 h 996547"/>
            <a:gd name="connsiteX2" fmla="*/ 695325 w 1676400"/>
            <a:gd name="connsiteY2" fmla="*/ 101197 h 996547"/>
            <a:gd name="connsiteX3" fmla="*/ 1676400 w 1676400"/>
            <a:gd name="connsiteY3" fmla="*/ 5947 h 996547"/>
            <a:gd name="connsiteX0" fmla="*/ 0 w 1676400"/>
            <a:gd name="connsiteY0" fmla="*/ 990600 h 990600"/>
            <a:gd name="connsiteX1" fmla="*/ 247650 w 1676400"/>
            <a:gd name="connsiteY1" fmla="*/ 533401 h 990600"/>
            <a:gd name="connsiteX2" fmla="*/ 695325 w 1676400"/>
            <a:gd name="connsiteY2" fmla="*/ 95250 h 990600"/>
            <a:gd name="connsiteX3" fmla="*/ 1676400 w 1676400"/>
            <a:gd name="connsiteY3" fmla="*/ 0 h 990600"/>
            <a:gd name="connsiteX0" fmla="*/ 0 w 1581150"/>
            <a:gd name="connsiteY0" fmla="*/ 981075 h 981075"/>
            <a:gd name="connsiteX1" fmla="*/ 247650 w 1581150"/>
            <a:gd name="connsiteY1" fmla="*/ 523876 h 981075"/>
            <a:gd name="connsiteX2" fmla="*/ 695325 w 1581150"/>
            <a:gd name="connsiteY2" fmla="*/ 85725 h 981075"/>
            <a:gd name="connsiteX3" fmla="*/ 1581150 w 1581150"/>
            <a:gd name="connsiteY3" fmla="*/ 0 h 981075"/>
            <a:gd name="connsiteX0" fmla="*/ 0 w 1581150"/>
            <a:gd name="connsiteY0" fmla="*/ 981075 h 981075"/>
            <a:gd name="connsiteX1" fmla="*/ 247650 w 1581150"/>
            <a:gd name="connsiteY1" fmla="*/ 523876 h 981075"/>
            <a:gd name="connsiteX2" fmla="*/ 695325 w 1581150"/>
            <a:gd name="connsiteY2" fmla="*/ 85725 h 981075"/>
            <a:gd name="connsiteX3" fmla="*/ 1581150 w 1581150"/>
            <a:gd name="connsiteY3" fmla="*/ 0 h 981075"/>
            <a:gd name="connsiteX0" fmla="*/ 0 w 1581150"/>
            <a:gd name="connsiteY0" fmla="*/ 914400 h 914400"/>
            <a:gd name="connsiteX1" fmla="*/ 247650 w 1581150"/>
            <a:gd name="connsiteY1" fmla="*/ 523876 h 914400"/>
            <a:gd name="connsiteX2" fmla="*/ 695325 w 1581150"/>
            <a:gd name="connsiteY2" fmla="*/ 85725 h 914400"/>
            <a:gd name="connsiteX3" fmla="*/ 1581150 w 1581150"/>
            <a:gd name="connsiteY3" fmla="*/ 0 h 914400"/>
            <a:gd name="connsiteX0" fmla="*/ 0 w 1581150"/>
            <a:gd name="connsiteY0" fmla="*/ 914400 h 914400"/>
            <a:gd name="connsiteX1" fmla="*/ 209550 w 1581150"/>
            <a:gd name="connsiteY1" fmla="*/ 523876 h 914400"/>
            <a:gd name="connsiteX2" fmla="*/ 695325 w 1581150"/>
            <a:gd name="connsiteY2" fmla="*/ 85725 h 914400"/>
            <a:gd name="connsiteX3" fmla="*/ 1581150 w 1581150"/>
            <a:gd name="connsiteY3" fmla="*/ 0 h 914400"/>
            <a:gd name="connsiteX0" fmla="*/ 0 w 1581150"/>
            <a:gd name="connsiteY0" fmla="*/ 914400 h 914400"/>
            <a:gd name="connsiteX1" fmla="*/ 209550 w 1581150"/>
            <a:gd name="connsiteY1" fmla="*/ 523876 h 914400"/>
            <a:gd name="connsiteX2" fmla="*/ 723900 w 1581150"/>
            <a:gd name="connsiteY2" fmla="*/ 66675 h 914400"/>
            <a:gd name="connsiteX3" fmla="*/ 1581150 w 1581150"/>
            <a:gd name="connsiteY3" fmla="*/ 0 h 914400"/>
            <a:gd name="connsiteX0" fmla="*/ 0 w 1581150"/>
            <a:gd name="connsiteY0" fmla="*/ 914400 h 914400"/>
            <a:gd name="connsiteX1" fmla="*/ 257175 w 1581150"/>
            <a:gd name="connsiteY1" fmla="*/ 476251 h 914400"/>
            <a:gd name="connsiteX2" fmla="*/ 723900 w 1581150"/>
            <a:gd name="connsiteY2" fmla="*/ 66675 h 914400"/>
            <a:gd name="connsiteX3" fmla="*/ 1581150 w 1581150"/>
            <a:gd name="connsiteY3" fmla="*/ 0 h 914400"/>
            <a:gd name="connsiteX0" fmla="*/ 0 w 1581150"/>
            <a:gd name="connsiteY0" fmla="*/ 914400 h 914400"/>
            <a:gd name="connsiteX1" fmla="*/ 257175 w 1581150"/>
            <a:gd name="connsiteY1" fmla="*/ 476251 h 914400"/>
            <a:gd name="connsiteX2" fmla="*/ 714375 w 1581150"/>
            <a:gd name="connsiteY2" fmla="*/ 66675 h 914400"/>
            <a:gd name="connsiteX3" fmla="*/ 1581150 w 1581150"/>
            <a:gd name="connsiteY3" fmla="*/ 0 h 914400"/>
            <a:gd name="connsiteX0" fmla="*/ 0 w 1581150"/>
            <a:gd name="connsiteY0" fmla="*/ 918228 h 918228"/>
            <a:gd name="connsiteX1" fmla="*/ 257175 w 1581150"/>
            <a:gd name="connsiteY1" fmla="*/ 480079 h 918228"/>
            <a:gd name="connsiteX2" fmla="*/ 714375 w 1581150"/>
            <a:gd name="connsiteY2" fmla="*/ 70503 h 918228"/>
            <a:gd name="connsiteX3" fmla="*/ 1581150 w 1581150"/>
            <a:gd name="connsiteY3" fmla="*/ 3828 h 918228"/>
            <a:gd name="connsiteX0" fmla="*/ 0 w 1581150"/>
            <a:gd name="connsiteY0" fmla="*/ 914400 h 914400"/>
            <a:gd name="connsiteX1" fmla="*/ 228600 w 1581150"/>
            <a:gd name="connsiteY1" fmla="*/ 457201 h 914400"/>
            <a:gd name="connsiteX2" fmla="*/ 714375 w 1581150"/>
            <a:gd name="connsiteY2" fmla="*/ 66675 h 914400"/>
            <a:gd name="connsiteX3" fmla="*/ 1581150 w 1581150"/>
            <a:gd name="connsiteY3" fmla="*/ 0 h 914400"/>
            <a:gd name="connsiteX0" fmla="*/ 0 w 1581150"/>
            <a:gd name="connsiteY0" fmla="*/ 914400 h 914400"/>
            <a:gd name="connsiteX1" fmla="*/ 228600 w 1581150"/>
            <a:gd name="connsiteY1" fmla="*/ 457201 h 914400"/>
            <a:gd name="connsiteX2" fmla="*/ 714375 w 1581150"/>
            <a:gd name="connsiteY2" fmla="*/ 66675 h 914400"/>
            <a:gd name="connsiteX3" fmla="*/ 1581150 w 1581150"/>
            <a:gd name="connsiteY3" fmla="*/ 0 h 914400"/>
            <a:gd name="connsiteX0" fmla="*/ 0 w 1581150"/>
            <a:gd name="connsiteY0" fmla="*/ 914400 h 914400"/>
            <a:gd name="connsiteX1" fmla="*/ 180975 w 1581150"/>
            <a:gd name="connsiteY1" fmla="*/ 523876 h 914400"/>
            <a:gd name="connsiteX2" fmla="*/ 714375 w 1581150"/>
            <a:gd name="connsiteY2" fmla="*/ 66675 h 914400"/>
            <a:gd name="connsiteX3" fmla="*/ 1581150 w 1581150"/>
            <a:gd name="connsiteY3" fmla="*/ 0 h 914400"/>
            <a:gd name="connsiteX0" fmla="*/ 0 w 1581150"/>
            <a:gd name="connsiteY0" fmla="*/ 918228 h 918228"/>
            <a:gd name="connsiteX1" fmla="*/ 114300 w 1581150"/>
            <a:gd name="connsiteY1" fmla="*/ 651529 h 918228"/>
            <a:gd name="connsiteX2" fmla="*/ 714375 w 1581150"/>
            <a:gd name="connsiteY2" fmla="*/ 70503 h 918228"/>
            <a:gd name="connsiteX3" fmla="*/ 1581150 w 1581150"/>
            <a:gd name="connsiteY3" fmla="*/ 3828 h 918228"/>
            <a:gd name="connsiteX0" fmla="*/ 0 w 1581150"/>
            <a:gd name="connsiteY0" fmla="*/ 923925 h 923925"/>
            <a:gd name="connsiteX1" fmla="*/ 57150 w 1581150"/>
            <a:gd name="connsiteY1" fmla="*/ 752476 h 923925"/>
            <a:gd name="connsiteX2" fmla="*/ 714375 w 1581150"/>
            <a:gd name="connsiteY2" fmla="*/ 76200 h 923925"/>
            <a:gd name="connsiteX3" fmla="*/ 1581150 w 1581150"/>
            <a:gd name="connsiteY3" fmla="*/ 9525 h 923925"/>
            <a:gd name="connsiteX0" fmla="*/ 0 w 1581150"/>
            <a:gd name="connsiteY0" fmla="*/ 923925 h 923925"/>
            <a:gd name="connsiteX1" fmla="*/ 57150 w 1581150"/>
            <a:gd name="connsiteY1" fmla="*/ 752476 h 923925"/>
            <a:gd name="connsiteX2" fmla="*/ 714375 w 1581150"/>
            <a:gd name="connsiteY2" fmla="*/ 76200 h 923925"/>
            <a:gd name="connsiteX3" fmla="*/ 1581150 w 1581150"/>
            <a:gd name="connsiteY3" fmla="*/ 9525 h 923925"/>
            <a:gd name="connsiteX0" fmla="*/ 0 w 1581150"/>
            <a:gd name="connsiteY0" fmla="*/ 925123 h 925123"/>
            <a:gd name="connsiteX1" fmla="*/ 76200 w 1581150"/>
            <a:gd name="connsiteY1" fmla="*/ 772724 h 925123"/>
            <a:gd name="connsiteX2" fmla="*/ 714375 w 1581150"/>
            <a:gd name="connsiteY2" fmla="*/ 77398 h 925123"/>
            <a:gd name="connsiteX3" fmla="*/ 1581150 w 1581150"/>
            <a:gd name="connsiteY3" fmla="*/ 10723 h 925123"/>
            <a:gd name="connsiteX0" fmla="*/ 0 w 1581150"/>
            <a:gd name="connsiteY0" fmla="*/ 926948 h 926948"/>
            <a:gd name="connsiteX1" fmla="*/ 66675 w 1581150"/>
            <a:gd name="connsiteY1" fmla="*/ 803124 h 926948"/>
            <a:gd name="connsiteX2" fmla="*/ 714375 w 1581150"/>
            <a:gd name="connsiteY2" fmla="*/ 79223 h 926948"/>
            <a:gd name="connsiteX3" fmla="*/ 1581150 w 1581150"/>
            <a:gd name="connsiteY3" fmla="*/ 12548 h 926948"/>
            <a:gd name="connsiteX0" fmla="*/ 0 w 1590675"/>
            <a:gd name="connsiteY0" fmla="*/ 952500 h 952500"/>
            <a:gd name="connsiteX1" fmla="*/ 66675 w 1590675"/>
            <a:gd name="connsiteY1" fmla="*/ 828676 h 952500"/>
            <a:gd name="connsiteX2" fmla="*/ 714375 w 1590675"/>
            <a:gd name="connsiteY2" fmla="*/ 104775 h 952500"/>
            <a:gd name="connsiteX3" fmla="*/ 1590675 w 1590675"/>
            <a:gd name="connsiteY3" fmla="*/ 0 h 952500"/>
            <a:gd name="connsiteX0" fmla="*/ 0 w 1590675"/>
            <a:gd name="connsiteY0" fmla="*/ 952500 h 952500"/>
            <a:gd name="connsiteX1" fmla="*/ 66675 w 1590675"/>
            <a:gd name="connsiteY1" fmla="*/ 828676 h 952500"/>
            <a:gd name="connsiteX2" fmla="*/ 742950 w 1590675"/>
            <a:gd name="connsiteY2" fmla="*/ 142875 h 952500"/>
            <a:gd name="connsiteX3" fmla="*/ 1590675 w 1590675"/>
            <a:gd name="connsiteY3" fmla="*/ 0 h 952500"/>
            <a:gd name="connsiteX0" fmla="*/ 0 w 1590675"/>
            <a:gd name="connsiteY0" fmla="*/ 898121 h 898121"/>
            <a:gd name="connsiteX1" fmla="*/ 66675 w 1590675"/>
            <a:gd name="connsiteY1" fmla="*/ 774297 h 898121"/>
            <a:gd name="connsiteX2" fmla="*/ 742950 w 1590675"/>
            <a:gd name="connsiteY2" fmla="*/ 88496 h 898121"/>
            <a:gd name="connsiteX3" fmla="*/ 1590675 w 1590675"/>
            <a:gd name="connsiteY3" fmla="*/ 2771 h 898121"/>
            <a:gd name="connsiteX0" fmla="*/ 4366 w 1595041"/>
            <a:gd name="connsiteY0" fmla="*/ 900628 h 913407"/>
            <a:gd name="connsiteX1" fmla="*/ 42466 w 1595041"/>
            <a:gd name="connsiteY1" fmla="*/ 824429 h 913407"/>
            <a:gd name="connsiteX2" fmla="*/ 747316 w 1595041"/>
            <a:gd name="connsiteY2" fmla="*/ 91003 h 913407"/>
            <a:gd name="connsiteX3" fmla="*/ 1595041 w 1595041"/>
            <a:gd name="connsiteY3" fmla="*/ 5278 h 913407"/>
            <a:gd name="connsiteX0" fmla="*/ 0 w 1619250"/>
            <a:gd name="connsiteY0" fmla="*/ 900628 h 913407"/>
            <a:gd name="connsiteX1" fmla="*/ 66675 w 1619250"/>
            <a:gd name="connsiteY1" fmla="*/ 824429 h 913407"/>
            <a:gd name="connsiteX2" fmla="*/ 771525 w 1619250"/>
            <a:gd name="connsiteY2" fmla="*/ 91003 h 913407"/>
            <a:gd name="connsiteX3" fmla="*/ 1619250 w 1619250"/>
            <a:gd name="connsiteY3" fmla="*/ 5278 h 913407"/>
            <a:gd name="connsiteX0" fmla="*/ 0 w 1619250"/>
            <a:gd name="connsiteY0" fmla="*/ 895350 h 908129"/>
            <a:gd name="connsiteX1" fmla="*/ 66675 w 1619250"/>
            <a:gd name="connsiteY1" fmla="*/ 819151 h 908129"/>
            <a:gd name="connsiteX2" fmla="*/ 752475 w 1619250"/>
            <a:gd name="connsiteY2" fmla="*/ 104775 h 908129"/>
            <a:gd name="connsiteX3" fmla="*/ 1619250 w 1619250"/>
            <a:gd name="connsiteY3" fmla="*/ 0 h 908129"/>
            <a:gd name="connsiteX0" fmla="*/ 4114 w 1595391"/>
            <a:gd name="connsiteY0" fmla="*/ 913951 h 917353"/>
            <a:gd name="connsiteX1" fmla="*/ 42816 w 1595391"/>
            <a:gd name="connsiteY1" fmla="*/ 819151 h 917353"/>
            <a:gd name="connsiteX2" fmla="*/ 728616 w 1595391"/>
            <a:gd name="connsiteY2" fmla="*/ 104775 h 917353"/>
            <a:gd name="connsiteX3" fmla="*/ 1595391 w 1595391"/>
            <a:gd name="connsiteY3" fmla="*/ 0 h 917353"/>
            <a:gd name="connsiteX0" fmla="*/ 4114 w 1595391"/>
            <a:gd name="connsiteY0" fmla="*/ 913951 h 917353"/>
            <a:gd name="connsiteX1" fmla="*/ 42816 w 1595391"/>
            <a:gd name="connsiteY1" fmla="*/ 819151 h 917353"/>
            <a:gd name="connsiteX2" fmla="*/ 728616 w 1595391"/>
            <a:gd name="connsiteY2" fmla="*/ 104775 h 917353"/>
            <a:gd name="connsiteX3" fmla="*/ 1595391 w 1595391"/>
            <a:gd name="connsiteY3" fmla="*/ 0 h 917353"/>
            <a:gd name="connsiteX0" fmla="*/ 4114 w 1595391"/>
            <a:gd name="connsiteY0" fmla="*/ 913951 h 917353"/>
            <a:gd name="connsiteX1" fmla="*/ 42816 w 1595391"/>
            <a:gd name="connsiteY1" fmla="*/ 819151 h 917353"/>
            <a:gd name="connsiteX2" fmla="*/ 765913 w 1595391"/>
            <a:gd name="connsiteY2" fmla="*/ 114075 h 917353"/>
            <a:gd name="connsiteX3" fmla="*/ 1595391 w 1595391"/>
            <a:gd name="connsiteY3" fmla="*/ 0 h 917353"/>
            <a:gd name="connsiteX0" fmla="*/ 0 w 1591277"/>
            <a:gd name="connsiteY0" fmla="*/ 913951 h 913951"/>
            <a:gd name="connsiteX1" fmla="*/ 243840 w 1591277"/>
            <a:gd name="connsiteY1" fmla="*/ 568049 h 913951"/>
            <a:gd name="connsiteX2" fmla="*/ 761799 w 1591277"/>
            <a:gd name="connsiteY2" fmla="*/ 114075 h 913951"/>
            <a:gd name="connsiteX3" fmla="*/ 1591277 w 1591277"/>
            <a:gd name="connsiteY3" fmla="*/ 0 h 913951"/>
            <a:gd name="connsiteX0" fmla="*/ 0 w 1591277"/>
            <a:gd name="connsiteY0" fmla="*/ 913951 h 913951"/>
            <a:gd name="connsiteX1" fmla="*/ 197218 w 1591277"/>
            <a:gd name="connsiteY1" fmla="*/ 558749 h 913951"/>
            <a:gd name="connsiteX2" fmla="*/ 761799 w 1591277"/>
            <a:gd name="connsiteY2" fmla="*/ 114075 h 913951"/>
            <a:gd name="connsiteX3" fmla="*/ 1591277 w 1591277"/>
            <a:gd name="connsiteY3" fmla="*/ 0 h 913951"/>
            <a:gd name="connsiteX0" fmla="*/ 0 w 1591277"/>
            <a:gd name="connsiteY0" fmla="*/ 913951 h 913951"/>
            <a:gd name="connsiteX1" fmla="*/ 197218 w 1591277"/>
            <a:gd name="connsiteY1" fmla="*/ 558749 h 913951"/>
            <a:gd name="connsiteX2" fmla="*/ 761799 w 1591277"/>
            <a:gd name="connsiteY2" fmla="*/ 114075 h 913951"/>
            <a:gd name="connsiteX3" fmla="*/ 1591277 w 1591277"/>
            <a:gd name="connsiteY3" fmla="*/ 0 h 913951"/>
            <a:gd name="connsiteX0" fmla="*/ 0 w 1591277"/>
            <a:gd name="connsiteY0" fmla="*/ 913951 h 913951"/>
            <a:gd name="connsiteX1" fmla="*/ 262489 w 1591277"/>
            <a:gd name="connsiteY1" fmla="*/ 530849 h 913951"/>
            <a:gd name="connsiteX2" fmla="*/ 761799 w 1591277"/>
            <a:gd name="connsiteY2" fmla="*/ 114075 h 913951"/>
            <a:gd name="connsiteX3" fmla="*/ 1591277 w 1591277"/>
            <a:gd name="connsiteY3" fmla="*/ 0 h 913951"/>
            <a:gd name="connsiteX0" fmla="*/ 0 w 1591277"/>
            <a:gd name="connsiteY0" fmla="*/ 913951 h 913951"/>
            <a:gd name="connsiteX1" fmla="*/ 262489 w 1591277"/>
            <a:gd name="connsiteY1" fmla="*/ 530849 h 913951"/>
            <a:gd name="connsiteX2" fmla="*/ 761799 w 1591277"/>
            <a:gd name="connsiteY2" fmla="*/ 114075 h 913951"/>
            <a:gd name="connsiteX3" fmla="*/ 1591277 w 1591277"/>
            <a:gd name="connsiteY3" fmla="*/ 0 h 913951"/>
            <a:gd name="connsiteX0" fmla="*/ 0 w 1591277"/>
            <a:gd name="connsiteY0" fmla="*/ 913951 h 913951"/>
            <a:gd name="connsiteX1" fmla="*/ 262489 w 1591277"/>
            <a:gd name="connsiteY1" fmla="*/ 530849 h 913951"/>
            <a:gd name="connsiteX2" fmla="*/ 761799 w 1591277"/>
            <a:gd name="connsiteY2" fmla="*/ 114075 h 913951"/>
            <a:gd name="connsiteX3" fmla="*/ 1591277 w 1591277"/>
            <a:gd name="connsiteY3" fmla="*/ 0 h 913951"/>
            <a:gd name="connsiteX0" fmla="*/ 0 w 1591277"/>
            <a:gd name="connsiteY0" fmla="*/ 913951 h 913951"/>
            <a:gd name="connsiteX1" fmla="*/ 309112 w 1591277"/>
            <a:gd name="connsiteY1" fmla="*/ 502948 h 913951"/>
            <a:gd name="connsiteX2" fmla="*/ 761799 w 1591277"/>
            <a:gd name="connsiteY2" fmla="*/ 114075 h 913951"/>
            <a:gd name="connsiteX3" fmla="*/ 1591277 w 1591277"/>
            <a:gd name="connsiteY3" fmla="*/ 0 h 913951"/>
            <a:gd name="connsiteX0" fmla="*/ 0 w 1591277"/>
            <a:gd name="connsiteY0" fmla="*/ 919044 h 919044"/>
            <a:gd name="connsiteX1" fmla="*/ 309112 w 1591277"/>
            <a:gd name="connsiteY1" fmla="*/ 508041 h 919044"/>
            <a:gd name="connsiteX2" fmla="*/ 771123 w 1591277"/>
            <a:gd name="connsiteY2" fmla="*/ 91267 h 919044"/>
            <a:gd name="connsiteX3" fmla="*/ 1591277 w 1591277"/>
            <a:gd name="connsiteY3" fmla="*/ 5093 h 919044"/>
            <a:gd name="connsiteX0" fmla="*/ 0 w 1591277"/>
            <a:gd name="connsiteY0" fmla="*/ 919044 h 919044"/>
            <a:gd name="connsiteX1" fmla="*/ 299788 w 1591277"/>
            <a:gd name="connsiteY1" fmla="*/ 545242 h 919044"/>
            <a:gd name="connsiteX2" fmla="*/ 771123 w 1591277"/>
            <a:gd name="connsiteY2" fmla="*/ 91267 h 919044"/>
            <a:gd name="connsiteX3" fmla="*/ 1591277 w 1591277"/>
            <a:gd name="connsiteY3" fmla="*/ 5093 h 919044"/>
            <a:gd name="connsiteX0" fmla="*/ 0 w 1544655"/>
            <a:gd name="connsiteY0" fmla="*/ 956244 h 956244"/>
            <a:gd name="connsiteX1" fmla="*/ 253166 w 1544655"/>
            <a:gd name="connsiteY1" fmla="*/ 545242 h 956244"/>
            <a:gd name="connsiteX2" fmla="*/ 724501 w 1544655"/>
            <a:gd name="connsiteY2" fmla="*/ 91267 h 956244"/>
            <a:gd name="connsiteX3" fmla="*/ 1544655 w 1544655"/>
            <a:gd name="connsiteY3" fmla="*/ 5093 h 956244"/>
            <a:gd name="connsiteX0" fmla="*/ 0 w 1544655"/>
            <a:gd name="connsiteY0" fmla="*/ 956244 h 956244"/>
            <a:gd name="connsiteX1" fmla="*/ 281139 w 1544655"/>
            <a:gd name="connsiteY1" fmla="*/ 545242 h 956244"/>
            <a:gd name="connsiteX2" fmla="*/ 724501 w 1544655"/>
            <a:gd name="connsiteY2" fmla="*/ 91267 h 956244"/>
            <a:gd name="connsiteX3" fmla="*/ 1544655 w 1544655"/>
            <a:gd name="connsiteY3" fmla="*/ 5093 h 956244"/>
            <a:gd name="connsiteX0" fmla="*/ 0 w 1544655"/>
            <a:gd name="connsiteY0" fmla="*/ 956244 h 956244"/>
            <a:gd name="connsiteX1" fmla="*/ 281139 w 1544655"/>
            <a:gd name="connsiteY1" fmla="*/ 545242 h 956244"/>
            <a:gd name="connsiteX2" fmla="*/ 724501 w 1544655"/>
            <a:gd name="connsiteY2" fmla="*/ 91267 h 956244"/>
            <a:gd name="connsiteX3" fmla="*/ 1544655 w 1544655"/>
            <a:gd name="connsiteY3" fmla="*/ 5093 h 956244"/>
            <a:gd name="connsiteX0" fmla="*/ 0 w 1544655"/>
            <a:gd name="connsiteY0" fmla="*/ 965073 h 965073"/>
            <a:gd name="connsiteX1" fmla="*/ 281139 w 1544655"/>
            <a:gd name="connsiteY1" fmla="*/ 554071 h 965073"/>
            <a:gd name="connsiteX2" fmla="*/ 743150 w 1544655"/>
            <a:gd name="connsiteY2" fmla="*/ 81497 h 965073"/>
            <a:gd name="connsiteX3" fmla="*/ 1544655 w 1544655"/>
            <a:gd name="connsiteY3" fmla="*/ 13922 h 965073"/>
            <a:gd name="connsiteX0" fmla="*/ 0 w 1544655"/>
            <a:gd name="connsiteY0" fmla="*/ 965073 h 965073"/>
            <a:gd name="connsiteX1" fmla="*/ 262491 w 1544655"/>
            <a:gd name="connsiteY1" fmla="*/ 554072 h 965073"/>
            <a:gd name="connsiteX2" fmla="*/ 743150 w 1544655"/>
            <a:gd name="connsiteY2" fmla="*/ 81497 h 965073"/>
            <a:gd name="connsiteX3" fmla="*/ 1544655 w 1544655"/>
            <a:gd name="connsiteY3" fmla="*/ 13922 h 965073"/>
            <a:gd name="connsiteX0" fmla="*/ 0 w 1526006"/>
            <a:gd name="connsiteY0" fmla="*/ 988351 h 988351"/>
            <a:gd name="connsiteX1" fmla="*/ 262491 w 1526006"/>
            <a:gd name="connsiteY1" fmla="*/ 577350 h 988351"/>
            <a:gd name="connsiteX2" fmla="*/ 743150 w 1526006"/>
            <a:gd name="connsiteY2" fmla="*/ 104775 h 988351"/>
            <a:gd name="connsiteX3" fmla="*/ 1526006 w 1526006"/>
            <a:gd name="connsiteY3" fmla="*/ 0 h 988351"/>
            <a:gd name="connsiteX0" fmla="*/ 0 w 1526006"/>
            <a:gd name="connsiteY0" fmla="*/ 988351 h 988351"/>
            <a:gd name="connsiteX1" fmla="*/ 262491 w 1526006"/>
            <a:gd name="connsiteY1" fmla="*/ 577350 h 988351"/>
            <a:gd name="connsiteX2" fmla="*/ 752474 w 1526006"/>
            <a:gd name="connsiteY2" fmla="*/ 132675 h 988351"/>
            <a:gd name="connsiteX3" fmla="*/ 1526006 w 1526006"/>
            <a:gd name="connsiteY3" fmla="*/ 0 h 988351"/>
            <a:gd name="connsiteX0" fmla="*/ 0 w 1526006"/>
            <a:gd name="connsiteY0" fmla="*/ 988351 h 988351"/>
            <a:gd name="connsiteX1" fmla="*/ 262491 w 1526006"/>
            <a:gd name="connsiteY1" fmla="*/ 577350 h 988351"/>
            <a:gd name="connsiteX2" fmla="*/ 752474 w 1526006"/>
            <a:gd name="connsiteY2" fmla="*/ 132675 h 988351"/>
            <a:gd name="connsiteX3" fmla="*/ 1526006 w 1526006"/>
            <a:gd name="connsiteY3" fmla="*/ 0 h 988351"/>
            <a:gd name="connsiteX0" fmla="*/ 0 w 1526006"/>
            <a:gd name="connsiteY0" fmla="*/ 960451 h 960451"/>
            <a:gd name="connsiteX1" fmla="*/ 262491 w 1526006"/>
            <a:gd name="connsiteY1" fmla="*/ 549450 h 960451"/>
            <a:gd name="connsiteX2" fmla="*/ 752474 w 1526006"/>
            <a:gd name="connsiteY2" fmla="*/ 104775 h 960451"/>
            <a:gd name="connsiteX3" fmla="*/ 1526006 w 1526006"/>
            <a:gd name="connsiteY3" fmla="*/ 0 h 960451"/>
            <a:gd name="connsiteX0" fmla="*/ 0 w 1526006"/>
            <a:gd name="connsiteY0" fmla="*/ 979050 h 979050"/>
            <a:gd name="connsiteX1" fmla="*/ 262491 w 1526006"/>
            <a:gd name="connsiteY1" fmla="*/ 568049 h 979050"/>
            <a:gd name="connsiteX2" fmla="*/ 752474 w 1526006"/>
            <a:gd name="connsiteY2" fmla="*/ 123374 h 979050"/>
            <a:gd name="connsiteX3" fmla="*/ 1526006 w 1526006"/>
            <a:gd name="connsiteY3" fmla="*/ 0 h 979050"/>
            <a:gd name="connsiteX0" fmla="*/ 0 w 1526006"/>
            <a:gd name="connsiteY0" fmla="*/ 979050 h 979050"/>
            <a:gd name="connsiteX1" fmla="*/ 262491 w 1526006"/>
            <a:gd name="connsiteY1" fmla="*/ 568049 h 979050"/>
            <a:gd name="connsiteX2" fmla="*/ 752474 w 1526006"/>
            <a:gd name="connsiteY2" fmla="*/ 123374 h 979050"/>
            <a:gd name="connsiteX3" fmla="*/ 1526006 w 1526006"/>
            <a:gd name="connsiteY3" fmla="*/ 0 h 979050"/>
            <a:gd name="connsiteX0" fmla="*/ 0 w 1745081"/>
            <a:gd name="connsiteY0" fmla="*/ 1561476 h 1561476"/>
            <a:gd name="connsiteX1" fmla="*/ 481566 w 1745081"/>
            <a:gd name="connsiteY1" fmla="*/ 568049 h 1561476"/>
            <a:gd name="connsiteX2" fmla="*/ 971549 w 1745081"/>
            <a:gd name="connsiteY2" fmla="*/ 123374 h 1561476"/>
            <a:gd name="connsiteX3" fmla="*/ 1745081 w 1745081"/>
            <a:gd name="connsiteY3" fmla="*/ 0 h 1561476"/>
            <a:gd name="connsiteX0" fmla="*/ 0 w 1745081"/>
            <a:gd name="connsiteY0" fmla="*/ 1561476 h 1561476"/>
            <a:gd name="connsiteX1" fmla="*/ 595866 w 1745081"/>
            <a:gd name="connsiteY1" fmla="*/ 518691 h 1561476"/>
            <a:gd name="connsiteX2" fmla="*/ 971549 w 1745081"/>
            <a:gd name="connsiteY2" fmla="*/ 123374 h 1561476"/>
            <a:gd name="connsiteX3" fmla="*/ 1745081 w 1745081"/>
            <a:gd name="connsiteY3" fmla="*/ 0 h 1561476"/>
            <a:gd name="connsiteX0" fmla="*/ 0 w 1745081"/>
            <a:gd name="connsiteY0" fmla="*/ 1561476 h 1561476"/>
            <a:gd name="connsiteX1" fmla="*/ 595866 w 1745081"/>
            <a:gd name="connsiteY1" fmla="*/ 518691 h 1561476"/>
            <a:gd name="connsiteX2" fmla="*/ 1133474 w 1745081"/>
            <a:gd name="connsiteY2" fmla="*/ 192476 h 1561476"/>
            <a:gd name="connsiteX3" fmla="*/ 1745081 w 1745081"/>
            <a:gd name="connsiteY3" fmla="*/ 0 h 1561476"/>
            <a:gd name="connsiteX0" fmla="*/ 0 w 1706981"/>
            <a:gd name="connsiteY0" fmla="*/ 1410493 h 1410493"/>
            <a:gd name="connsiteX1" fmla="*/ 595866 w 1706981"/>
            <a:gd name="connsiteY1" fmla="*/ 367708 h 1410493"/>
            <a:gd name="connsiteX2" fmla="*/ 1133474 w 1706981"/>
            <a:gd name="connsiteY2" fmla="*/ 41493 h 1410493"/>
            <a:gd name="connsiteX3" fmla="*/ 1706981 w 1706981"/>
            <a:gd name="connsiteY3" fmla="*/ 85936 h 1410493"/>
            <a:gd name="connsiteX0" fmla="*/ 0 w 1706981"/>
            <a:gd name="connsiteY0" fmla="*/ 1324923 h 1324923"/>
            <a:gd name="connsiteX1" fmla="*/ 595866 w 1706981"/>
            <a:gd name="connsiteY1" fmla="*/ 282138 h 1324923"/>
            <a:gd name="connsiteX2" fmla="*/ 828675 w 1706981"/>
            <a:gd name="connsiteY2" fmla="*/ 84254 h 1324923"/>
            <a:gd name="connsiteX3" fmla="*/ 1706981 w 1706981"/>
            <a:gd name="connsiteY3" fmla="*/ 366 h 1324923"/>
            <a:gd name="connsiteX0" fmla="*/ 0 w 1706981"/>
            <a:gd name="connsiteY0" fmla="*/ 1324923 h 1324923"/>
            <a:gd name="connsiteX1" fmla="*/ 424416 w 1706981"/>
            <a:gd name="connsiteY1" fmla="*/ 548671 h 1324923"/>
            <a:gd name="connsiteX2" fmla="*/ 828675 w 1706981"/>
            <a:gd name="connsiteY2" fmla="*/ 84254 h 1324923"/>
            <a:gd name="connsiteX3" fmla="*/ 1706981 w 1706981"/>
            <a:gd name="connsiteY3" fmla="*/ 366 h 1324923"/>
            <a:gd name="connsiteX0" fmla="*/ 0 w 1706981"/>
            <a:gd name="connsiteY0" fmla="*/ 1324923 h 1324923"/>
            <a:gd name="connsiteX1" fmla="*/ 424416 w 1706981"/>
            <a:gd name="connsiteY1" fmla="*/ 548671 h 1324923"/>
            <a:gd name="connsiteX2" fmla="*/ 828675 w 1706981"/>
            <a:gd name="connsiteY2" fmla="*/ 84254 h 1324923"/>
            <a:gd name="connsiteX3" fmla="*/ 1706981 w 1706981"/>
            <a:gd name="connsiteY3" fmla="*/ 366 h 1324923"/>
            <a:gd name="connsiteX0" fmla="*/ 0 w 1706981"/>
            <a:gd name="connsiteY0" fmla="*/ 1324557 h 1324557"/>
            <a:gd name="connsiteX1" fmla="*/ 424416 w 1706981"/>
            <a:gd name="connsiteY1" fmla="*/ 548305 h 1324557"/>
            <a:gd name="connsiteX2" fmla="*/ 857250 w 1706981"/>
            <a:gd name="connsiteY2" fmla="*/ 93760 h 1324557"/>
            <a:gd name="connsiteX3" fmla="*/ 1706981 w 1706981"/>
            <a:gd name="connsiteY3" fmla="*/ 0 h 1324557"/>
            <a:gd name="connsiteX0" fmla="*/ 0 w 1697456"/>
            <a:gd name="connsiteY0" fmla="*/ 1334429 h 1334429"/>
            <a:gd name="connsiteX1" fmla="*/ 414891 w 1697456"/>
            <a:gd name="connsiteY1" fmla="*/ 548305 h 1334429"/>
            <a:gd name="connsiteX2" fmla="*/ 847725 w 1697456"/>
            <a:gd name="connsiteY2" fmla="*/ 93760 h 1334429"/>
            <a:gd name="connsiteX3" fmla="*/ 1697456 w 1697456"/>
            <a:gd name="connsiteY3" fmla="*/ 0 h 1334429"/>
            <a:gd name="connsiteX0" fmla="*/ 0 w 1697456"/>
            <a:gd name="connsiteY0" fmla="*/ 1334429 h 1334429"/>
            <a:gd name="connsiteX1" fmla="*/ 538716 w 1697456"/>
            <a:gd name="connsiteY1" fmla="*/ 400230 h 1334429"/>
            <a:gd name="connsiteX2" fmla="*/ 847725 w 1697456"/>
            <a:gd name="connsiteY2" fmla="*/ 93760 h 1334429"/>
            <a:gd name="connsiteX3" fmla="*/ 1697456 w 1697456"/>
            <a:gd name="connsiteY3" fmla="*/ 0 h 1334429"/>
            <a:gd name="connsiteX0" fmla="*/ 0 w 1697456"/>
            <a:gd name="connsiteY0" fmla="*/ 1354013 h 1354013"/>
            <a:gd name="connsiteX1" fmla="*/ 538716 w 1697456"/>
            <a:gd name="connsiteY1" fmla="*/ 419814 h 1354013"/>
            <a:gd name="connsiteX2" fmla="*/ 914400 w 1697456"/>
            <a:gd name="connsiteY2" fmla="*/ 63986 h 1354013"/>
            <a:gd name="connsiteX3" fmla="*/ 1697456 w 1697456"/>
            <a:gd name="connsiteY3" fmla="*/ 19584 h 1354013"/>
            <a:gd name="connsiteX0" fmla="*/ 0 w 1697456"/>
            <a:gd name="connsiteY0" fmla="*/ 1381089 h 1381089"/>
            <a:gd name="connsiteX1" fmla="*/ 538716 w 1697456"/>
            <a:gd name="connsiteY1" fmla="*/ 446890 h 1381089"/>
            <a:gd name="connsiteX2" fmla="*/ 1009650 w 1697456"/>
            <a:gd name="connsiteY2" fmla="*/ 51575 h 1381089"/>
            <a:gd name="connsiteX3" fmla="*/ 1697456 w 1697456"/>
            <a:gd name="connsiteY3" fmla="*/ 46660 h 1381089"/>
            <a:gd name="connsiteX0" fmla="*/ 0 w 1697456"/>
            <a:gd name="connsiteY0" fmla="*/ 1381089 h 1381089"/>
            <a:gd name="connsiteX1" fmla="*/ 776841 w 1697456"/>
            <a:gd name="connsiteY1" fmla="*/ 170484 h 1381089"/>
            <a:gd name="connsiteX2" fmla="*/ 1009650 w 1697456"/>
            <a:gd name="connsiteY2" fmla="*/ 51575 h 1381089"/>
            <a:gd name="connsiteX3" fmla="*/ 1697456 w 1697456"/>
            <a:gd name="connsiteY3" fmla="*/ 46660 h 1381089"/>
            <a:gd name="connsiteX0" fmla="*/ 0 w 1697456"/>
            <a:gd name="connsiteY0" fmla="*/ 1404142 h 1404142"/>
            <a:gd name="connsiteX1" fmla="*/ 776841 w 1697456"/>
            <a:gd name="connsiteY1" fmla="*/ 193537 h 1404142"/>
            <a:gd name="connsiteX2" fmla="*/ 1323975 w 1697456"/>
            <a:gd name="connsiteY2" fmla="*/ 45013 h 1404142"/>
            <a:gd name="connsiteX3" fmla="*/ 1697456 w 1697456"/>
            <a:gd name="connsiteY3" fmla="*/ 69713 h 1404142"/>
            <a:gd name="connsiteX0" fmla="*/ 0 w 1697456"/>
            <a:gd name="connsiteY0" fmla="*/ 1359129 h 1359129"/>
            <a:gd name="connsiteX1" fmla="*/ 776841 w 1697456"/>
            <a:gd name="connsiteY1" fmla="*/ 148524 h 1359129"/>
            <a:gd name="connsiteX2" fmla="*/ 1323975 w 1697456"/>
            <a:gd name="connsiteY2" fmla="*/ 0 h 1359129"/>
            <a:gd name="connsiteX3" fmla="*/ 1697456 w 1697456"/>
            <a:gd name="connsiteY3" fmla="*/ 24700 h 1359129"/>
            <a:gd name="connsiteX0" fmla="*/ 0 w 1697456"/>
            <a:gd name="connsiteY0" fmla="*/ 1383714 h 1383714"/>
            <a:gd name="connsiteX1" fmla="*/ 776841 w 1697456"/>
            <a:gd name="connsiteY1" fmla="*/ 173109 h 1383714"/>
            <a:gd name="connsiteX2" fmla="*/ 1323975 w 1697456"/>
            <a:gd name="connsiteY2" fmla="*/ 24585 h 1383714"/>
            <a:gd name="connsiteX3" fmla="*/ 1697456 w 1697456"/>
            <a:gd name="connsiteY3" fmla="*/ 49285 h 1383714"/>
            <a:gd name="connsiteX0" fmla="*/ 0 w 1697456"/>
            <a:gd name="connsiteY0" fmla="*/ 1393991 h 1393991"/>
            <a:gd name="connsiteX1" fmla="*/ 776841 w 1697456"/>
            <a:gd name="connsiteY1" fmla="*/ 183386 h 1393991"/>
            <a:gd name="connsiteX2" fmla="*/ 1323975 w 1697456"/>
            <a:gd name="connsiteY2" fmla="*/ 34862 h 1393991"/>
            <a:gd name="connsiteX3" fmla="*/ 1697456 w 1697456"/>
            <a:gd name="connsiteY3" fmla="*/ 59562 h 1393991"/>
            <a:gd name="connsiteX0" fmla="*/ 0 w 1697456"/>
            <a:gd name="connsiteY0" fmla="*/ 1359129 h 1359129"/>
            <a:gd name="connsiteX1" fmla="*/ 776841 w 1697456"/>
            <a:gd name="connsiteY1" fmla="*/ 148524 h 1359129"/>
            <a:gd name="connsiteX2" fmla="*/ 1323975 w 1697456"/>
            <a:gd name="connsiteY2" fmla="*/ 0 h 1359129"/>
            <a:gd name="connsiteX3" fmla="*/ 1697456 w 1697456"/>
            <a:gd name="connsiteY3" fmla="*/ 24700 h 1359129"/>
            <a:gd name="connsiteX0" fmla="*/ 0 w 1697456"/>
            <a:gd name="connsiteY0" fmla="*/ 1334429 h 1334429"/>
            <a:gd name="connsiteX1" fmla="*/ 776841 w 1697456"/>
            <a:gd name="connsiteY1" fmla="*/ 123824 h 1334429"/>
            <a:gd name="connsiteX2" fmla="*/ 1314450 w 1697456"/>
            <a:gd name="connsiteY2" fmla="*/ 14786 h 1334429"/>
            <a:gd name="connsiteX3" fmla="*/ 1697456 w 1697456"/>
            <a:gd name="connsiteY3" fmla="*/ 0 h 1334429"/>
            <a:gd name="connsiteX0" fmla="*/ 0 w 1697456"/>
            <a:gd name="connsiteY0" fmla="*/ 1334429 h 1334429"/>
            <a:gd name="connsiteX1" fmla="*/ 776841 w 1697456"/>
            <a:gd name="connsiteY1" fmla="*/ 123824 h 1334429"/>
            <a:gd name="connsiteX2" fmla="*/ 1314450 w 1697456"/>
            <a:gd name="connsiteY2" fmla="*/ 14786 h 1334429"/>
            <a:gd name="connsiteX3" fmla="*/ 1697456 w 1697456"/>
            <a:gd name="connsiteY3" fmla="*/ 0 h 1334429"/>
            <a:gd name="connsiteX0" fmla="*/ 0 w 1697456"/>
            <a:gd name="connsiteY0" fmla="*/ 1334429 h 1334429"/>
            <a:gd name="connsiteX1" fmla="*/ 776841 w 1697456"/>
            <a:gd name="connsiteY1" fmla="*/ 123824 h 1334429"/>
            <a:gd name="connsiteX2" fmla="*/ 1314450 w 1697456"/>
            <a:gd name="connsiteY2" fmla="*/ 14786 h 1334429"/>
            <a:gd name="connsiteX3" fmla="*/ 1697456 w 1697456"/>
            <a:gd name="connsiteY3" fmla="*/ 0 h 1334429"/>
            <a:gd name="connsiteX0" fmla="*/ 0 w 1697456"/>
            <a:gd name="connsiteY0" fmla="*/ 1334429 h 1334429"/>
            <a:gd name="connsiteX1" fmla="*/ 788798 w 1697456"/>
            <a:gd name="connsiteY1" fmla="*/ 105417 h 1334429"/>
            <a:gd name="connsiteX2" fmla="*/ 1314450 w 1697456"/>
            <a:gd name="connsiteY2" fmla="*/ 14786 h 1334429"/>
            <a:gd name="connsiteX3" fmla="*/ 1697456 w 1697456"/>
            <a:gd name="connsiteY3" fmla="*/ 0 h 1334429"/>
            <a:gd name="connsiteX0" fmla="*/ 0 w 1697456"/>
            <a:gd name="connsiteY0" fmla="*/ 1334429 h 1334429"/>
            <a:gd name="connsiteX1" fmla="*/ 788798 w 1697456"/>
            <a:gd name="connsiteY1" fmla="*/ 105417 h 1334429"/>
            <a:gd name="connsiteX2" fmla="*/ 1314450 w 1697456"/>
            <a:gd name="connsiteY2" fmla="*/ 14786 h 1334429"/>
            <a:gd name="connsiteX3" fmla="*/ 1697456 w 1697456"/>
            <a:gd name="connsiteY3" fmla="*/ 0 h 1334429"/>
            <a:gd name="connsiteX0" fmla="*/ 0 w 1697456"/>
            <a:gd name="connsiteY0" fmla="*/ 1344301 h 1344301"/>
            <a:gd name="connsiteX1" fmla="*/ 788798 w 1697456"/>
            <a:gd name="connsiteY1" fmla="*/ 115289 h 1344301"/>
            <a:gd name="connsiteX2" fmla="*/ 1308471 w 1697456"/>
            <a:gd name="connsiteY2" fmla="*/ 116 h 1344301"/>
            <a:gd name="connsiteX3" fmla="*/ 1697456 w 1697456"/>
            <a:gd name="connsiteY3" fmla="*/ 9872 h 1344301"/>
            <a:gd name="connsiteX0" fmla="*/ 0 w 1697456"/>
            <a:gd name="connsiteY0" fmla="*/ 1334429 h 1334429"/>
            <a:gd name="connsiteX1" fmla="*/ 788798 w 1697456"/>
            <a:gd name="connsiteY1" fmla="*/ 105417 h 1334429"/>
            <a:gd name="connsiteX2" fmla="*/ 1314449 w 1697456"/>
            <a:gd name="connsiteY2" fmla="*/ 8651 h 1334429"/>
            <a:gd name="connsiteX3" fmla="*/ 1697456 w 1697456"/>
            <a:gd name="connsiteY3" fmla="*/ 0 h 1334429"/>
            <a:gd name="connsiteX0" fmla="*/ 0 w 1697456"/>
            <a:gd name="connsiteY0" fmla="*/ 1334429 h 1334429"/>
            <a:gd name="connsiteX1" fmla="*/ 788798 w 1697456"/>
            <a:gd name="connsiteY1" fmla="*/ 105417 h 1334429"/>
            <a:gd name="connsiteX2" fmla="*/ 1314449 w 1697456"/>
            <a:gd name="connsiteY2" fmla="*/ 8651 h 1334429"/>
            <a:gd name="connsiteX3" fmla="*/ 1697456 w 1697456"/>
            <a:gd name="connsiteY3" fmla="*/ 0 h 1334429"/>
            <a:gd name="connsiteX0" fmla="*/ 0 w 1661586"/>
            <a:gd name="connsiteY0" fmla="*/ 1332429 h 1332429"/>
            <a:gd name="connsiteX1" fmla="*/ 788798 w 1661586"/>
            <a:gd name="connsiteY1" fmla="*/ 103417 h 1332429"/>
            <a:gd name="connsiteX2" fmla="*/ 1314449 w 1661586"/>
            <a:gd name="connsiteY2" fmla="*/ 6651 h 1332429"/>
            <a:gd name="connsiteX3" fmla="*/ 1661586 w 1661586"/>
            <a:gd name="connsiteY3" fmla="*/ 4136 h 1332429"/>
            <a:gd name="connsiteX0" fmla="*/ 0 w 1697456"/>
            <a:gd name="connsiteY0" fmla="*/ 1334429 h 1334429"/>
            <a:gd name="connsiteX1" fmla="*/ 788798 w 1697456"/>
            <a:gd name="connsiteY1" fmla="*/ 105417 h 1334429"/>
            <a:gd name="connsiteX2" fmla="*/ 1314449 w 1697456"/>
            <a:gd name="connsiteY2" fmla="*/ 8651 h 1334429"/>
            <a:gd name="connsiteX3" fmla="*/ 1697456 w 1697456"/>
            <a:gd name="connsiteY3" fmla="*/ 0 h 1334429"/>
            <a:gd name="connsiteX0" fmla="*/ 0 w 1697456"/>
            <a:gd name="connsiteY0" fmla="*/ 1338564 h 1338564"/>
            <a:gd name="connsiteX1" fmla="*/ 788798 w 1697456"/>
            <a:gd name="connsiteY1" fmla="*/ 109552 h 1338564"/>
            <a:gd name="connsiteX2" fmla="*/ 1236731 w 1697456"/>
            <a:gd name="connsiteY2" fmla="*/ 6651 h 1338564"/>
            <a:gd name="connsiteX3" fmla="*/ 1697456 w 1697456"/>
            <a:gd name="connsiteY3" fmla="*/ 4135 h 1338564"/>
            <a:gd name="connsiteX0" fmla="*/ 0 w 1697456"/>
            <a:gd name="connsiteY0" fmla="*/ 1334429 h 1334429"/>
            <a:gd name="connsiteX1" fmla="*/ 788798 w 1697456"/>
            <a:gd name="connsiteY1" fmla="*/ 105417 h 1334429"/>
            <a:gd name="connsiteX2" fmla="*/ 1236731 w 1697456"/>
            <a:gd name="connsiteY2" fmla="*/ 2516 h 1334429"/>
            <a:gd name="connsiteX3" fmla="*/ 1697456 w 1697456"/>
            <a:gd name="connsiteY3" fmla="*/ 0 h 1334429"/>
            <a:gd name="connsiteX0" fmla="*/ 0 w 1697456"/>
            <a:gd name="connsiteY0" fmla="*/ 1339012 h 1339012"/>
            <a:gd name="connsiteX1" fmla="*/ 788798 w 1697456"/>
            <a:gd name="connsiteY1" fmla="*/ 110000 h 1339012"/>
            <a:gd name="connsiteX2" fmla="*/ 1236731 w 1697456"/>
            <a:gd name="connsiteY2" fmla="*/ 7099 h 1339012"/>
            <a:gd name="connsiteX3" fmla="*/ 1697456 w 1697456"/>
            <a:gd name="connsiteY3" fmla="*/ 4583 h 1339012"/>
            <a:gd name="connsiteX0" fmla="*/ 0 w 1697456"/>
            <a:gd name="connsiteY0" fmla="*/ 1334429 h 1334429"/>
            <a:gd name="connsiteX1" fmla="*/ 788798 w 1697456"/>
            <a:gd name="connsiteY1" fmla="*/ 105417 h 1334429"/>
            <a:gd name="connsiteX2" fmla="*/ 1236731 w 1697456"/>
            <a:gd name="connsiteY2" fmla="*/ 2516 h 1334429"/>
            <a:gd name="connsiteX3" fmla="*/ 1697456 w 1697456"/>
            <a:gd name="connsiteY3" fmla="*/ 0 h 1334429"/>
            <a:gd name="connsiteX0" fmla="*/ 0 w 1697456"/>
            <a:gd name="connsiteY0" fmla="*/ 1339012 h 1339012"/>
            <a:gd name="connsiteX1" fmla="*/ 788798 w 1697456"/>
            <a:gd name="connsiteY1" fmla="*/ 110000 h 1339012"/>
            <a:gd name="connsiteX2" fmla="*/ 1236731 w 1697456"/>
            <a:gd name="connsiteY2" fmla="*/ 7099 h 1339012"/>
            <a:gd name="connsiteX3" fmla="*/ 1697456 w 1697456"/>
            <a:gd name="connsiteY3" fmla="*/ 4583 h 1339012"/>
            <a:gd name="connsiteX0" fmla="*/ 0 w 1697456"/>
            <a:gd name="connsiteY0" fmla="*/ 1339012 h 1339012"/>
            <a:gd name="connsiteX1" fmla="*/ 788798 w 1697456"/>
            <a:gd name="connsiteY1" fmla="*/ 110000 h 1339012"/>
            <a:gd name="connsiteX2" fmla="*/ 1236731 w 1697456"/>
            <a:gd name="connsiteY2" fmla="*/ 7099 h 1339012"/>
            <a:gd name="connsiteX3" fmla="*/ 1697456 w 1697456"/>
            <a:gd name="connsiteY3" fmla="*/ 4583 h 1339012"/>
            <a:gd name="connsiteX0" fmla="*/ 0 w 1697456"/>
            <a:gd name="connsiteY0" fmla="*/ 1339012 h 1339012"/>
            <a:gd name="connsiteX1" fmla="*/ 788798 w 1697456"/>
            <a:gd name="connsiteY1" fmla="*/ 110000 h 1339012"/>
            <a:gd name="connsiteX2" fmla="*/ 1236731 w 1697456"/>
            <a:gd name="connsiteY2" fmla="*/ 7099 h 1339012"/>
            <a:gd name="connsiteX3" fmla="*/ 1697456 w 1697456"/>
            <a:gd name="connsiteY3" fmla="*/ 4583 h 1339012"/>
            <a:gd name="connsiteX0" fmla="*/ 0 w 1697456"/>
            <a:gd name="connsiteY0" fmla="*/ 1339012 h 1339012"/>
            <a:gd name="connsiteX1" fmla="*/ 764886 w 1697456"/>
            <a:gd name="connsiteY1" fmla="*/ 103864 h 1339012"/>
            <a:gd name="connsiteX2" fmla="*/ 1236731 w 1697456"/>
            <a:gd name="connsiteY2" fmla="*/ 7099 h 1339012"/>
            <a:gd name="connsiteX3" fmla="*/ 1697456 w 1697456"/>
            <a:gd name="connsiteY3" fmla="*/ 4583 h 1339012"/>
            <a:gd name="connsiteX0" fmla="*/ 0 w 1697456"/>
            <a:gd name="connsiteY0" fmla="*/ 1339012 h 1339012"/>
            <a:gd name="connsiteX1" fmla="*/ 764886 w 1697456"/>
            <a:gd name="connsiteY1" fmla="*/ 103864 h 1339012"/>
            <a:gd name="connsiteX2" fmla="*/ 1236731 w 1697456"/>
            <a:gd name="connsiteY2" fmla="*/ 7099 h 1339012"/>
            <a:gd name="connsiteX3" fmla="*/ 1697456 w 1697456"/>
            <a:gd name="connsiteY3" fmla="*/ 4583 h 1339012"/>
            <a:gd name="connsiteX0" fmla="*/ 0 w 1697456"/>
            <a:gd name="connsiteY0" fmla="*/ 1339012 h 1339012"/>
            <a:gd name="connsiteX1" fmla="*/ 746950 w 1697456"/>
            <a:gd name="connsiteY1" fmla="*/ 110000 h 1339012"/>
            <a:gd name="connsiteX2" fmla="*/ 1236731 w 1697456"/>
            <a:gd name="connsiteY2" fmla="*/ 7099 h 1339012"/>
            <a:gd name="connsiteX3" fmla="*/ 1697456 w 1697456"/>
            <a:gd name="connsiteY3" fmla="*/ 4583 h 1339012"/>
            <a:gd name="connsiteX0" fmla="*/ 0 w 1697456"/>
            <a:gd name="connsiteY0" fmla="*/ 1339012 h 1339012"/>
            <a:gd name="connsiteX1" fmla="*/ 746950 w 1697456"/>
            <a:gd name="connsiteY1" fmla="*/ 110000 h 1339012"/>
            <a:gd name="connsiteX2" fmla="*/ 1236731 w 1697456"/>
            <a:gd name="connsiteY2" fmla="*/ 7099 h 1339012"/>
            <a:gd name="connsiteX3" fmla="*/ 1697456 w 1697456"/>
            <a:gd name="connsiteY3" fmla="*/ 4583 h 1339012"/>
            <a:gd name="connsiteX0" fmla="*/ 0 w 1697456"/>
            <a:gd name="connsiteY0" fmla="*/ 1339012 h 1339012"/>
            <a:gd name="connsiteX1" fmla="*/ 746950 w 1697456"/>
            <a:gd name="connsiteY1" fmla="*/ 110000 h 1339012"/>
            <a:gd name="connsiteX2" fmla="*/ 1236731 w 1697456"/>
            <a:gd name="connsiteY2" fmla="*/ 7099 h 1339012"/>
            <a:gd name="connsiteX3" fmla="*/ 1697456 w 1697456"/>
            <a:gd name="connsiteY3" fmla="*/ 4583 h 1339012"/>
            <a:gd name="connsiteX0" fmla="*/ 0 w 1697456"/>
            <a:gd name="connsiteY0" fmla="*/ 1339012 h 1339012"/>
            <a:gd name="connsiteX1" fmla="*/ 746950 w 1697456"/>
            <a:gd name="connsiteY1" fmla="*/ 110000 h 1339012"/>
            <a:gd name="connsiteX2" fmla="*/ 1236731 w 1697456"/>
            <a:gd name="connsiteY2" fmla="*/ 7099 h 1339012"/>
            <a:gd name="connsiteX3" fmla="*/ 1697456 w 1697456"/>
            <a:gd name="connsiteY3" fmla="*/ 4583 h 1339012"/>
            <a:gd name="connsiteX0" fmla="*/ 0 w 1697456"/>
            <a:gd name="connsiteY0" fmla="*/ 1339012 h 1339012"/>
            <a:gd name="connsiteX1" fmla="*/ 776842 w 1697456"/>
            <a:gd name="connsiteY1" fmla="*/ 128406 h 1339012"/>
            <a:gd name="connsiteX2" fmla="*/ 1236731 w 1697456"/>
            <a:gd name="connsiteY2" fmla="*/ 7099 h 1339012"/>
            <a:gd name="connsiteX3" fmla="*/ 1697456 w 1697456"/>
            <a:gd name="connsiteY3" fmla="*/ 4583 h 1339012"/>
            <a:gd name="connsiteX0" fmla="*/ 0 w 1697456"/>
            <a:gd name="connsiteY0" fmla="*/ 1339012 h 1339012"/>
            <a:gd name="connsiteX1" fmla="*/ 752928 w 1697456"/>
            <a:gd name="connsiteY1" fmla="*/ 122271 h 1339012"/>
            <a:gd name="connsiteX2" fmla="*/ 1236731 w 1697456"/>
            <a:gd name="connsiteY2" fmla="*/ 7099 h 1339012"/>
            <a:gd name="connsiteX3" fmla="*/ 1697456 w 1697456"/>
            <a:gd name="connsiteY3" fmla="*/ 4583 h 1339012"/>
            <a:gd name="connsiteX0" fmla="*/ 0 w 1697456"/>
            <a:gd name="connsiteY0" fmla="*/ 1339012 h 1339012"/>
            <a:gd name="connsiteX1" fmla="*/ 752928 w 1697456"/>
            <a:gd name="connsiteY1" fmla="*/ 122271 h 1339012"/>
            <a:gd name="connsiteX2" fmla="*/ 1236731 w 1697456"/>
            <a:gd name="connsiteY2" fmla="*/ 7099 h 1339012"/>
            <a:gd name="connsiteX3" fmla="*/ 1697456 w 1697456"/>
            <a:gd name="connsiteY3" fmla="*/ 4583 h 1339012"/>
            <a:gd name="connsiteX0" fmla="*/ 0 w 1697456"/>
            <a:gd name="connsiteY0" fmla="*/ 1339012 h 1339012"/>
            <a:gd name="connsiteX1" fmla="*/ 752928 w 1697456"/>
            <a:gd name="connsiteY1" fmla="*/ 122271 h 1339012"/>
            <a:gd name="connsiteX2" fmla="*/ 1236731 w 1697456"/>
            <a:gd name="connsiteY2" fmla="*/ 7099 h 1339012"/>
            <a:gd name="connsiteX3" fmla="*/ 1697456 w 1697456"/>
            <a:gd name="connsiteY3" fmla="*/ 4583 h 1339012"/>
            <a:gd name="connsiteX0" fmla="*/ 0 w 1697456"/>
            <a:gd name="connsiteY0" fmla="*/ 1339012 h 1339012"/>
            <a:gd name="connsiteX1" fmla="*/ 752928 w 1697456"/>
            <a:gd name="connsiteY1" fmla="*/ 122271 h 1339012"/>
            <a:gd name="connsiteX2" fmla="*/ 1236731 w 1697456"/>
            <a:gd name="connsiteY2" fmla="*/ 7099 h 1339012"/>
            <a:gd name="connsiteX3" fmla="*/ 1697456 w 1697456"/>
            <a:gd name="connsiteY3" fmla="*/ 4583 h 1339012"/>
            <a:gd name="connsiteX0" fmla="*/ 0 w 1697456"/>
            <a:gd name="connsiteY0" fmla="*/ 1339012 h 1339012"/>
            <a:gd name="connsiteX1" fmla="*/ 752928 w 1697456"/>
            <a:gd name="connsiteY1" fmla="*/ 122271 h 1339012"/>
            <a:gd name="connsiteX2" fmla="*/ 1236731 w 1697456"/>
            <a:gd name="connsiteY2" fmla="*/ 7099 h 1339012"/>
            <a:gd name="connsiteX3" fmla="*/ 1697456 w 1697456"/>
            <a:gd name="connsiteY3" fmla="*/ 4583 h 1339012"/>
            <a:gd name="connsiteX0" fmla="*/ 0 w 1697456"/>
            <a:gd name="connsiteY0" fmla="*/ 1339012 h 1339012"/>
            <a:gd name="connsiteX1" fmla="*/ 752928 w 1697456"/>
            <a:gd name="connsiteY1" fmla="*/ 122271 h 1339012"/>
            <a:gd name="connsiteX2" fmla="*/ 1236731 w 1697456"/>
            <a:gd name="connsiteY2" fmla="*/ 7099 h 1339012"/>
            <a:gd name="connsiteX3" fmla="*/ 1697456 w 1697456"/>
            <a:gd name="connsiteY3" fmla="*/ 4583 h 1339012"/>
            <a:gd name="connsiteX0" fmla="*/ 0 w 1697456"/>
            <a:gd name="connsiteY0" fmla="*/ 1343934 h 1343934"/>
            <a:gd name="connsiteX1" fmla="*/ 752928 w 1697456"/>
            <a:gd name="connsiteY1" fmla="*/ 127193 h 1343934"/>
            <a:gd name="connsiteX2" fmla="*/ 1236731 w 1697456"/>
            <a:gd name="connsiteY2" fmla="*/ 12021 h 1343934"/>
            <a:gd name="connsiteX3" fmla="*/ 1697456 w 1697456"/>
            <a:gd name="connsiteY3" fmla="*/ 9505 h 1343934"/>
            <a:gd name="connsiteX0" fmla="*/ 0 w 1697456"/>
            <a:gd name="connsiteY0" fmla="*/ 1364982 h 1364982"/>
            <a:gd name="connsiteX1" fmla="*/ 752928 w 1697456"/>
            <a:gd name="connsiteY1" fmla="*/ 148241 h 1364982"/>
            <a:gd name="connsiteX2" fmla="*/ 1254666 w 1697456"/>
            <a:gd name="connsiteY2" fmla="*/ 8526 h 1364982"/>
            <a:gd name="connsiteX3" fmla="*/ 1697456 w 1697456"/>
            <a:gd name="connsiteY3" fmla="*/ 30553 h 1364982"/>
            <a:gd name="connsiteX0" fmla="*/ 0 w 1697456"/>
            <a:gd name="connsiteY0" fmla="*/ 1357483 h 1357483"/>
            <a:gd name="connsiteX1" fmla="*/ 752928 w 1697456"/>
            <a:gd name="connsiteY1" fmla="*/ 140742 h 1357483"/>
            <a:gd name="connsiteX2" fmla="*/ 1254666 w 1697456"/>
            <a:gd name="connsiteY2" fmla="*/ 1027 h 1357483"/>
            <a:gd name="connsiteX3" fmla="*/ 1697456 w 1697456"/>
            <a:gd name="connsiteY3" fmla="*/ 23054 h 1357483"/>
            <a:gd name="connsiteX0" fmla="*/ 0 w 1697456"/>
            <a:gd name="connsiteY0" fmla="*/ 1346277 h 1346277"/>
            <a:gd name="connsiteX1" fmla="*/ 752928 w 1697456"/>
            <a:gd name="connsiteY1" fmla="*/ 129536 h 1346277"/>
            <a:gd name="connsiteX2" fmla="*/ 1278579 w 1697456"/>
            <a:gd name="connsiteY2" fmla="*/ 2092 h 1346277"/>
            <a:gd name="connsiteX3" fmla="*/ 1697456 w 1697456"/>
            <a:gd name="connsiteY3" fmla="*/ 11848 h 1346277"/>
            <a:gd name="connsiteX0" fmla="*/ 0 w 1691478"/>
            <a:gd name="connsiteY0" fmla="*/ 1361387 h 1361387"/>
            <a:gd name="connsiteX1" fmla="*/ 752928 w 1691478"/>
            <a:gd name="connsiteY1" fmla="*/ 144646 h 1361387"/>
            <a:gd name="connsiteX2" fmla="*/ 1278579 w 1691478"/>
            <a:gd name="connsiteY2" fmla="*/ 17202 h 1361387"/>
            <a:gd name="connsiteX3" fmla="*/ 1691478 w 1691478"/>
            <a:gd name="connsiteY3" fmla="*/ 2414 h 1361387"/>
            <a:gd name="connsiteX0" fmla="*/ 0 w 1691478"/>
            <a:gd name="connsiteY0" fmla="*/ 1358973 h 1358973"/>
            <a:gd name="connsiteX1" fmla="*/ 752928 w 1691478"/>
            <a:gd name="connsiteY1" fmla="*/ 142232 h 1358973"/>
            <a:gd name="connsiteX2" fmla="*/ 1278579 w 1691478"/>
            <a:gd name="connsiteY2" fmla="*/ 14788 h 1358973"/>
            <a:gd name="connsiteX3" fmla="*/ 1691478 w 1691478"/>
            <a:gd name="connsiteY3" fmla="*/ 0 h 1358973"/>
            <a:gd name="connsiteX0" fmla="*/ 0 w 1691478"/>
            <a:gd name="connsiteY0" fmla="*/ 1358973 h 1358973"/>
            <a:gd name="connsiteX1" fmla="*/ 752928 w 1691478"/>
            <a:gd name="connsiteY1" fmla="*/ 142232 h 1358973"/>
            <a:gd name="connsiteX2" fmla="*/ 1278579 w 1691478"/>
            <a:gd name="connsiteY2" fmla="*/ 14788 h 1358973"/>
            <a:gd name="connsiteX3" fmla="*/ 1691478 w 1691478"/>
            <a:gd name="connsiteY3" fmla="*/ 0 h 1358973"/>
            <a:gd name="connsiteX0" fmla="*/ 0 w 1691478"/>
            <a:gd name="connsiteY0" fmla="*/ 1358973 h 1358973"/>
            <a:gd name="connsiteX1" fmla="*/ 752928 w 1691478"/>
            <a:gd name="connsiteY1" fmla="*/ 142232 h 1358973"/>
            <a:gd name="connsiteX2" fmla="*/ 1099231 w 1691478"/>
            <a:gd name="connsiteY2" fmla="*/ 76145 h 1358973"/>
            <a:gd name="connsiteX3" fmla="*/ 1691478 w 1691478"/>
            <a:gd name="connsiteY3" fmla="*/ 0 h 1358973"/>
            <a:gd name="connsiteX0" fmla="*/ 0 w 1691478"/>
            <a:gd name="connsiteY0" fmla="*/ 1358973 h 1358973"/>
            <a:gd name="connsiteX1" fmla="*/ 752928 w 1691478"/>
            <a:gd name="connsiteY1" fmla="*/ 142232 h 1358973"/>
            <a:gd name="connsiteX2" fmla="*/ 1099231 w 1691478"/>
            <a:gd name="connsiteY2" fmla="*/ 76145 h 1358973"/>
            <a:gd name="connsiteX3" fmla="*/ 1691478 w 1691478"/>
            <a:gd name="connsiteY3" fmla="*/ 0 h 1358973"/>
            <a:gd name="connsiteX0" fmla="*/ 0 w 1691478"/>
            <a:gd name="connsiteY0" fmla="*/ 1358973 h 1358973"/>
            <a:gd name="connsiteX1" fmla="*/ 752928 w 1691478"/>
            <a:gd name="connsiteY1" fmla="*/ 142232 h 1358973"/>
            <a:gd name="connsiteX2" fmla="*/ 1081296 w 1691478"/>
            <a:gd name="connsiteY2" fmla="*/ 51602 h 1358973"/>
            <a:gd name="connsiteX3" fmla="*/ 1691478 w 1691478"/>
            <a:gd name="connsiteY3" fmla="*/ 0 h 1358973"/>
            <a:gd name="connsiteX0" fmla="*/ 0 w 1691478"/>
            <a:gd name="connsiteY0" fmla="*/ 1358973 h 1358973"/>
            <a:gd name="connsiteX1" fmla="*/ 770863 w 1691478"/>
            <a:gd name="connsiteY1" fmla="*/ 197453 h 1358973"/>
            <a:gd name="connsiteX2" fmla="*/ 1081296 w 1691478"/>
            <a:gd name="connsiteY2" fmla="*/ 51602 h 1358973"/>
            <a:gd name="connsiteX3" fmla="*/ 1691478 w 1691478"/>
            <a:gd name="connsiteY3" fmla="*/ 0 h 1358973"/>
            <a:gd name="connsiteX0" fmla="*/ 0 w 1691478"/>
            <a:gd name="connsiteY0" fmla="*/ 1358973 h 1358973"/>
            <a:gd name="connsiteX1" fmla="*/ 770863 w 1691478"/>
            <a:gd name="connsiteY1" fmla="*/ 197453 h 1358973"/>
            <a:gd name="connsiteX2" fmla="*/ 1081296 w 1691478"/>
            <a:gd name="connsiteY2" fmla="*/ 51602 h 1358973"/>
            <a:gd name="connsiteX3" fmla="*/ 1691478 w 1691478"/>
            <a:gd name="connsiteY3" fmla="*/ 0 h 1358973"/>
            <a:gd name="connsiteX0" fmla="*/ 0 w 1691478"/>
            <a:gd name="connsiteY0" fmla="*/ 1358973 h 1358973"/>
            <a:gd name="connsiteX1" fmla="*/ 770863 w 1691478"/>
            <a:gd name="connsiteY1" fmla="*/ 197453 h 1358973"/>
            <a:gd name="connsiteX2" fmla="*/ 1350318 w 1691478"/>
            <a:gd name="connsiteY2" fmla="*/ 33194 h 1358973"/>
            <a:gd name="connsiteX3" fmla="*/ 1691478 w 1691478"/>
            <a:gd name="connsiteY3" fmla="*/ 0 h 1358973"/>
            <a:gd name="connsiteX0" fmla="*/ 0 w 1691478"/>
            <a:gd name="connsiteY0" fmla="*/ 1350732 h 1350732"/>
            <a:gd name="connsiteX1" fmla="*/ 770863 w 1691478"/>
            <a:gd name="connsiteY1" fmla="*/ 189212 h 1350732"/>
            <a:gd name="connsiteX2" fmla="*/ 1350318 w 1691478"/>
            <a:gd name="connsiteY2" fmla="*/ 24953 h 1350732"/>
            <a:gd name="connsiteX3" fmla="*/ 1691478 w 1691478"/>
            <a:gd name="connsiteY3" fmla="*/ 4030 h 1350732"/>
            <a:gd name="connsiteX0" fmla="*/ 0 w 1691478"/>
            <a:gd name="connsiteY0" fmla="*/ 1346702 h 1346702"/>
            <a:gd name="connsiteX1" fmla="*/ 770863 w 1691478"/>
            <a:gd name="connsiteY1" fmla="*/ 185182 h 1346702"/>
            <a:gd name="connsiteX2" fmla="*/ 1188904 w 1691478"/>
            <a:gd name="connsiteY2" fmla="*/ 45466 h 1346702"/>
            <a:gd name="connsiteX3" fmla="*/ 1691478 w 1691478"/>
            <a:gd name="connsiteY3" fmla="*/ 0 h 1346702"/>
            <a:gd name="connsiteX0" fmla="*/ 0 w 1691478"/>
            <a:gd name="connsiteY0" fmla="*/ 1346702 h 1346702"/>
            <a:gd name="connsiteX1" fmla="*/ 770863 w 1691478"/>
            <a:gd name="connsiteY1" fmla="*/ 185182 h 1346702"/>
            <a:gd name="connsiteX2" fmla="*/ 1188904 w 1691478"/>
            <a:gd name="connsiteY2" fmla="*/ 45466 h 1346702"/>
            <a:gd name="connsiteX3" fmla="*/ 1691478 w 1691478"/>
            <a:gd name="connsiteY3" fmla="*/ 0 h 1346702"/>
            <a:gd name="connsiteX0" fmla="*/ 0 w 1691478"/>
            <a:gd name="connsiteY0" fmla="*/ 1346702 h 1346702"/>
            <a:gd name="connsiteX1" fmla="*/ 770863 w 1691478"/>
            <a:gd name="connsiteY1" fmla="*/ 185182 h 1346702"/>
            <a:gd name="connsiteX2" fmla="*/ 1188904 w 1691478"/>
            <a:gd name="connsiteY2" fmla="*/ 27058 h 1346702"/>
            <a:gd name="connsiteX3" fmla="*/ 1691478 w 1691478"/>
            <a:gd name="connsiteY3" fmla="*/ 0 h 1346702"/>
            <a:gd name="connsiteX0" fmla="*/ 0 w 1685500"/>
            <a:gd name="connsiteY0" fmla="*/ 1334431 h 1334431"/>
            <a:gd name="connsiteX1" fmla="*/ 770863 w 1685500"/>
            <a:gd name="connsiteY1" fmla="*/ 172911 h 1334431"/>
            <a:gd name="connsiteX2" fmla="*/ 1188904 w 1685500"/>
            <a:gd name="connsiteY2" fmla="*/ 14787 h 1334431"/>
            <a:gd name="connsiteX3" fmla="*/ 1685500 w 1685500"/>
            <a:gd name="connsiteY3" fmla="*/ 0 h 1334431"/>
            <a:gd name="connsiteX0" fmla="*/ 0 w 1685500"/>
            <a:gd name="connsiteY0" fmla="*/ 1334431 h 1334431"/>
            <a:gd name="connsiteX1" fmla="*/ 770863 w 1685500"/>
            <a:gd name="connsiteY1" fmla="*/ 172911 h 1334431"/>
            <a:gd name="connsiteX2" fmla="*/ 1188904 w 1685500"/>
            <a:gd name="connsiteY2" fmla="*/ 14787 h 1334431"/>
            <a:gd name="connsiteX3" fmla="*/ 1685500 w 1685500"/>
            <a:gd name="connsiteY3" fmla="*/ 0 h 1334431"/>
            <a:gd name="connsiteX0" fmla="*/ 0 w 1685500"/>
            <a:gd name="connsiteY0" fmla="*/ 1336322 h 1336322"/>
            <a:gd name="connsiteX1" fmla="*/ 770863 w 1685500"/>
            <a:gd name="connsiteY1" fmla="*/ 174802 h 1336322"/>
            <a:gd name="connsiteX2" fmla="*/ 1188904 w 1685500"/>
            <a:gd name="connsiteY2" fmla="*/ 16678 h 1336322"/>
            <a:gd name="connsiteX3" fmla="*/ 1685500 w 1685500"/>
            <a:gd name="connsiteY3" fmla="*/ 1891 h 1336322"/>
            <a:gd name="connsiteX0" fmla="*/ 0 w 1685500"/>
            <a:gd name="connsiteY0" fmla="*/ 1334431 h 1334431"/>
            <a:gd name="connsiteX1" fmla="*/ 770863 w 1685500"/>
            <a:gd name="connsiteY1" fmla="*/ 172911 h 1334431"/>
            <a:gd name="connsiteX2" fmla="*/ 1188904 w 1685500"/>
            <a:gd name="connsiteY2" fmla="*/ 14787 h 1334431"/>
            <a:gd name="connsiteX3" fmla="*/ 1685500 w 1685500"/>
            <a:gd name="connsiteY3" fmla="*/ 0 h 1334431"/>
            <a:gd name="connsiteX0" fmla="*/ 0 w 1685500"/>
            <a:gd name="connsiteY0" fmla="*/ 1340438 h 1340438"/>
            <a:gd name="connsiteX1" fmla="*/ 770863 w 1685500"/>
            <a:gd name="connsiteY1" fmla="*/ 178918 h 1340438"/>
            <a:gd name="connsiteX2" fmla="*/ 1188904 w 1685500"/>
            <a:gd name="connsiteY2" fmla="*/ 20794 h 1340438"/>
            <a:gd name="connsiteX3" fmla="*/ 1685500 w 1685500"/>
            <a:gd name="connsiteY3" fmla="*/ 6007 h 1340438"/>
            <a:gd name="connsiteX0" fmla="*/ 0 w 1691478"/>
            <a:gd name="connsiteY0" fmla="*/ 1345402 h 1345402"/>
            <a:gd name="connsiteX1" fmla="*/ 770863 w 1691478"/>
            <a:gd name="connsiteY1" fmla="*/ 183882 h 1345402"/>
            <a:gd name="connsiteX2" fmla="*/ 1188904 w 1691478"/>
            <a:gd name="connsiteY2" fmla="*/ 25758 h 1345402"/>
            <a:gd name="connsiteX3" fmla="*/ 1691478 w 1691478"/>
            <a:gd name="connsiteY3" fmla="*/ 4835 h 1345402"/>
            <a:gd name="connsiteX0" fmla="*/ 0 w 1691478"/>
            <a:gd name="connsiteY0" fmla="*/ 1361955 h 1361955"/>
            <a:gd name="connsiteX1" fmla="*/ 770863 w 1691478"/>
            <a:gd name="connsiteY1" fmla="*/ 200435 h 1361955"/>
            <a:gd name="connsiteX2" fmla="*/ 1188904 w 1691478"/>
            <a:gd name="connsiteY2" fmla="*/ 42311 h 1361955"/>
            <a:gd name="connsiteX3" fmla="*/ 1691478 w 1691478"/>
            <a:gd name="connsiteY3" fmla="*/ 2981 h 1361955"/>
            <a:gd name="connsiteX0" fmla="*/ 0 w 1691478"/>
            <a:gd name="connsiteY0" fmla="*/ 1358974 h 1358974"/>
            <a:gd name="connsiteX1" fmla="*/ 770863 w 1691478"/>
            <a:gd name="connsiteY1" fmla="*/ 197454 h 1358974"/>
            <a:gd name="connsiteX2" fmla="*/ 1188904 w 1691478"/>
            <a:gd name="connsiteY2" fmla="*/ 39330 h 1358974"/>
            <a:gd name="connsiteX3" fmla="*/ 1691478 w 1691478"/>
            <a:gd name="connsiteY3" fmla="*/ 0 h 1358974"/>
            <a:gd name="connsiteX0" fmla="*/ 0 w 1679521"/>
            <a:gd name="connsiteY0" fmla="*/ 1334431 h 1334431"/>
            <a:gd name="connsiteX1" fmla="*/ 770863 w 1679521"/>
            <a:gd name="connsiteY1" fmla="*/ 172911 h 1334431"/>
            <a:gd name="connsiteX2" fmla="*/ 1188904 w 1679521"/>
            <a:gd name="connsiteY2" fmla="*/ 14787 h 1334431"/>
            <a:gd name="connsiteX3" fmla="*/ 1679521 w 1679521"/>
            <a:gd name="connsiteY3" fmla="*/ 0 h 1334431"/>
            <a:gd name="connsiteX0" fmla="*/ 0 w 1679521"/>
            <a:gd name="connsiteY0" fmla="*/ 1337725 h 1337725"/>
            <a:gd name="connsiteX1" fmla="*/ 770863 w 1679521"/>
            <a:gd name="connsiteY1" fmla="*/ 176205 h 1337725"/>
            <a:gd name="connsiteX2" fmla="*/ 1188904 w 1679521"/>
            <a:gd name="connsiteY2" fmla="*/ 18081 h 1337725"/>
            <a:gd name="connsiteX3" fmla="*/ 1679521 w 1679521"/>
            <a:gd name="connsiteY3" fmla="*/ 3294 h 1337725"/>
            <a:gd name="connsiteX0" fmla="*/ 0 w 1679521"/>
            <a:gd name="connsiteY0" fmla="*/ 1337725 h 1337725"/>
            <a:gd name="connsiteX1" fmla="*/ 734134 w 1679521"/>
            <a:gd name="connsiteY1" fmla="*/ 206736 h 1337725"/>
            <a:gd name="connsiteX2" fmla="*/ 1188904 w 1679521"/>
            <a:gd name="connsiteY2" fmla="*/ 18081 h 1337725"/>
            <a:gd name="connsiteX3" fmla="*/ 1679521 w 1679521"/>
            <a:gd name="connsiteY3" fmla="*/ 3294 h 1337725"/>
            <a:gd name="connsiteX0" fmla="*/ 0 w 1679521"/>
            <a:gd name="connsiteY0" fmla="*/ 1337725 h 1337725"/>
            <a:gd name="connsiteX1" fmla="*/ 763517 w 1679521"/>
            <a:gd name="connsiteY1" fmla="*/ 214368 h 1337725"/>
            <a:gd name="connsiteX2" fmla="*/ 1188904 w 1679521"/>
            <a:gd name="connsiteY2" fmla="*/ 18081 h 1337725"/>
            <a:gd name="connsiteX3" fmla="*/ 1679521 w 1679521"/>
            <a:gd name="connsiteY3" fmla="*/ 3294 h 1337725"/>
            <a:gd name="connsiteX0" fmla="*/ 0 w 1679521"/>
            <a:gd name="connsiteY0" fmla="*/ 1337725 h 1337725"/>
            <a:gd name="connsiteX1" fmla="*/ 412503 w 1679521"/>
            <a:gd name="connsiteY1" fmla="*/ 700311 h 1337725"/>
            <a:gd name="connsiteX2" fmla="*/ 763517 w 1679521"/>
            <a:gd name="connsiteY2" fmla="*/ 214368 h 1337725"/>
            <a:gd name="connsiteX3" fmla="*/ 1188904 w 1679521"/>
            <a:gd name="connsiteY3" fmla="*/ 18081 h 1337725"/>
            <a:gd name="connsiteX4" fmla="*/ 1679521 w 1679521"/>
            <a:gd name="connsiteY4" fmla="*/ 3294 h 1337725"/>
            <a:gd name="connsiteX0" fmla="*/ 0 w 1679521"/>
            <a:gd name="connsiteY0" fmla="*/ 1337725 h 1337725"/>
            <a:gd name="connsiteX1" fmla="*/ 382612 w 1679521"/>
            <a:gd name="connsiteY1" fmla="*/ 700311 h 1337725"/>
            <a:gd name="connsiteX2" fmla="*/ 763517 w 1679521"/>
            <a:gd name="connsiteY2" fmla="*/ 214368 h 1337725"/>
            <a:gd name="connsiteX3" fmla="*/ 1188904 w 1679521"/>
            <a:gd name="connsiteY3" fmla="*/ 18081 h 1337725"/>
            <a:gd name="connsiteX4" fmla="*/ 1679521 w 1679521"/>
            <a:gd name="connsiteY4" fmla="*/ 3294 h 1337725"/>
            <a:gd name="connsiteX0" fmla="*/ 0 w 1679521"/>
            <a:gd name="connsiteY0" fmla="*/ 1346417 h 1346417"/>
            <a:gd name="connsiteX1" fmla="*/ 382612 w 1679521"/>
            <a:gd name="connsiteY1" fmla="*/ 709003 h 1346417"/>
            <a:gd name="connsiteX2" fmla="*/ 763517 w 1679521"/>
            <a:gd name="connsiteY2" fmla="*/ 223060 h 1346417"/>
            <a:gd name="connsiteX3" fmla="*/ 1224773 w 1679521"/>
            <a:gd name="connsiteY3" fmla="*/ 8366 h 1346417"/>
            <a:gd name="connsiteX4" fmla="*/ 1679521 w 1679521"/>
            <a:gd name="connsiteY4" fmla="*/ 11986 h 1346417"/>
            <a:gd name="connsiteX0" fmla="*/ 0 w 1679521"/>
            <a:gd name="connsiteY0" fmla="*/ 1346417 h 1346417"/>
            <a:gd name="connsiteX1" fmla="*/ 286960 w 1679521"/>
            <a:gd name="connsiteY1" fmla="*/ 770361 h 1346417"/>
            <a:gd name="connsiteX2" fmla="*/ 763517 w 1679521"/>
            <a:gd name="connsiteY2" fmla="*/ 223060 h 1346417"/>
            <a:gd name="connsiteX3" fmla="*/ 1224773 w 1679521"/>
            <a:gd name="connsiteY3" fmla="*/ 8366 h 1346417"/>
            <a:gd name="connsiteX4" fmla="*/ 1679521 w 1679521"/>
            <a:gd name="connsiteY4" fmla="*/ 11986 h 1346417"/>
            <a:gd name="connsiteX0" fmla="*/ 0 w 1679521"/>
            <a:gd name="connsiteY0" fmla="*/ 1346417 h 1346417"/>
            <a:gd name="connsiteX1" fmla="*/ 286960 w 1679521"/>
            <a:gd name="connsiteY1" fmla="*/ 770361 h 1346417"/>
            <a:gd name="connsiteX2" fmla="*/ 733625 w 1679521"/>
            <a:gd name="connsiteY2" fmla="*/ 210788 h 1346417"/>
            <a:gd name="connsiteX3" fmla="*/ 1224773 w 1679521"/>
            <a:gd name="connsiteY3" fmla="*/ 8366 h 1346417"/>
            <a:gd name="connsiteX4" fmla="*/ 1679521 w 1679521"/>
            <a:gd name="connsiteY4" fmla="*/ 11986 h 1346417"/>
            <a:gd name="connsiteX0" fmla="*/ 0 w 1679521"/>
            <a:gd name="connsiteY0" fmla="*/ 1309602 h 1309602"/>
            <a:gd name="connsiteX1" fmla="*/ 286960 w 1679521"/>
            <a:gd name="connsiteY1" fmla="*/ 770361 h 1309602"/>
            <a:gd name="connsiteX2" fmla="*/ 733625 w 1679521"/>
            <a:gd name="connsiteY2" fmla="*/ 210788 h 1309602"/>
            <a:gd name="connsiteX3" fmla="*/ 1224773 w 1679521"/>
            <a:gd name="connsiteY3" fmla="*/ 8366 h 1309602"/>
            <a:gd name="connsiteX4" fmla="*/ 1679521 w 1679521"/>
            <a:gd name="connsiteY4" fmla="*/ 11986 h 1309602"/>
            <a:gd name="connsiteX0" fmla="*/ 0 w 1697455"/>
            <a:gd name="connsiteY0" fmla="*/ 1328009 h 1328009"/>
            <a:gd name="connsiteX1" fmla="*/ 304894 w 1697455"/>
            <a:gd name="connsiteY1" fmla="*/ 770361 h 1328009"/>
            <a:gd name="connsiteX2" fmla="*/ 751559 w 1697455"/>
            <a:gd name="connsiteY2" fmla="*/ 210788 h 1328009"/>
            <a:gd name="connsiteX3" fmla="*/ 1242707 w 1697455"/>
            <a:gd name="connsiteY3" fmla="*/ 8366 h 1328009"/>
            <a:gd name="connsiteX4" fmla="*/ 1697455 w 1697455"/>
            <a:gd name="connsiteY4" fmla="*/ 11986 h 1328009"/>
            <a:gd name="connsiteX0" fmla="*/ 0 w 1697455"/>
            <a:gd name="connsiteY0" fmla="*/ 1328009 h 1328009"/>
            <a:gd name="connsiteX1" fmla="*/ 322828 w 1697455"/>
            <a:gd name="connsiteY1" fmla="*/ 770361 h 1328009"/>
            <a:gd name="connsiteX2" fmla="*/ 751559 w 1697455"/>
            <a:gd name="connsiteY2" fmla="*/ 210788 h 1328009"/>
            <a:gd name="connsiteX3" fmla="*/ 1242707 w 1697455"/>
            <a:gd name="connsiteY3" fmla="*/ 8366 h 1328009"/>
            <a:gd name="connsiteX4" fmla="*/ 1697455 w 1697455"/>
            <a:gd name="connsiteY4" fmla="*/ 11986 h 1328009"/>
            <a:gd name="connsiteX0" fmla="*/ 0 w 1697455"/>
            <a:gd name="connsiteY0" fmla="*/ 1328009 h 1328009"/>
            <a:gd name="connsiteX1" fmla="*/ 322828 w 1697455"/>
            <a:gd name="connsiteY1" fmla="*/ 770361 h 1328009"/>
            <a:gd name="connsiteX2" fmla="*/ 757538 w 1697455"/>
            <a:gd name="connsiteY2" fmla="*/ 216924 h 1328009"/>
            <a:gd name="connsiteX3" fmla="*/ 1242707 w 1697455"/>
            <a:gd name="connsiteY3" fmla="*/ 8366 h 1328009"/>
            <a:gd name="connsiteX4" fmla="*/ 1697455 w 1697455"/>
            <a:gd name="connsiteY4" fmla="*/ 11986 h 1328009"/>
            <a:gd name="connsiteX0" fmla="*/ 0 w 1697455"/>
            <a:gd name="connsiteY0" fmla="*/ 1319318 h 1319318"/>
            <a:gd name="connsiteX1" fmla="*/ 322828 w 1697455"/>
            <a:gd name="connsiteY1" fmla="*/ 761670 h 1319318"/>
            <a:gd name="connsiteX2" fmla="*/ 757538 w 1697455"/>
            <a:gd name="connsiteY2" fmla="*/ 208233 h 1319318"/>
            <a:gd name="connsiteX3" fmla="*/ 1242707 w 1697455"/>
            <a:gd name="connsiteY3" fmla="*/ 18083 h 1319318"/>
            <a:gd name="connsiteX4" fmla="*/ 1697455 w 1697455"/>
            <a:gd name="connsiteY4" fmla="*/ 3295 h 1319318"/>
            <a:gd name="connsiteX0" fmla="*/ 0 w 1880960"/>
            <a:gd name="connsiteY0" fmla="*/ 1364711 h 1364711"/>
            <a:gd name="connsiteX1" fmla="*/ 322828 w 1880960"/>
            <a:gd name="connsiteY1" fmla="*/ 807063 h 1364711"/>
            <a:gd name="connsiteX2" fmla="*/ 757538 w 1880960"/>
            <a:gd name="connsiteY2" fmla="*/ 253626 h 1364711"/>
            <a:gd name="connsiteX3" fmla="*/ 1242707 w 1880960"/>
            <a:gd name="connsiteY3" fmla="*/ 63476 h 1364711"/>
            <a:gd name="connsiteX4" fmla="*/ 1880960 w 1880960"/>
            <a:gd name="connsiteY4" fmla="*/ 694 h 1364711"/>
            <a:gd name="connsiteX0" fmla="*/ 0 w 1880960"/>
            <a:gd name="connsiteY0" fmla="*/ 1365083 h 1365083"/>
            <a:gd name="connsiteX1" fmla="*/ 322828 w 1880960"/>
            <a:gd name="connsiteY1" fmla="*/ 807435 h 1365083"/>
            <a:gd name="connsiteX2" fmla="*/ 757538 w 1880960"/>
            <a:gd name="connsiteY2" fmla="*/ 253998 h 1365083"/>
            <a:gd name="connsiteX3" fmla="*/ 1275476 w 1880960"/>
            <a:gd name="connsiteY3" fmla="*/ 43280 h 1365083"/>
            <a:gd name="connsiteX4" fmla="*/ 1880960 w 1880960"/>
            <a:gd name="connsiteY4" fmla="*/ 1066 h 1365083"/>
            <a:gd name="connsiteX0" fmla="*/ 0 w 1880960"/>
            <a:gd name="connsiteY0" fmla="*/ 1365613 h 1365613"/>
            <a:gd name="connsiteX1" fmla="*/ 322828 w 1880960"/>
            <a:gd name="connsiteY1" fmla="*/ 807965 h 1365613"/>
            <a:gd name="connsiteX2" fmla="*/ 757538 w 1880960"/>
            <a:gd name="connsiteY2" fmla="*/ 254528 h 1365613"/>
            <a:gd name="connsiteX3" fmla="*/ 1275476 w 1880960"/>
            <a:gd name="connsiteY3" fmla="*/ 43810 h 1365613"/>
            <a:gd name="connsiteX4" fmla="*/ 1880960 w 1880960"/>
            <a:gd name="connsiteY4" fmla="*/ 1596 h 1365613"/>
            <a:gd name="connsiteX0" fmla="*/ 0 w 1880960"/>
            <a:gd name="connsiteY0" fmla="*/ 1366130 h 1366130"/>
            <a:gd name="connsiteX1" fmla="*/ 322828 w 1880960"/>
            <a:gd name="connsiteY1" fmla="*/ 808482 h 1366130"/>
            <a:gd name="connsiteX2" fmla="*/ 757538 w 1880960"/>
            <a:gd name="connsiteY2" fmla="*/ 255045 h 1366130"/>
            <a:gd name="connsiteX3" fmla="*/ 1268922 w 1880960"/>
            <a:gd name="connsiteY3" fmla="*/ 37470 h 1366130"/>
            <a:gd name="connsiteX4" fmla="*/ 1880960 w 1880960"/>
            <a:gd name="connsiteY4" fmla="*/ 2113 h 1366130"/>
            <a:gd name="connsiteX0" fmla="*/ 0 w 1880960"/>
            <a:gd name="connsiteY0" fmla="*/ 1366130 h 1366130"/>
            <a:gd name="connsiteX1" fmla="*/ 322828 w 1880960"/>
            <a:gd name="connsiteY1" fmla="*/ 808482 h 1366130"/>
            <a:gd name="connsiteX2" fmla="*/ 757538 w 1880960"/>
            <a:gd name="connsiteY2" fmla="*/ 255045 h 1366130"/>
            <a:gd name="connsiteX3" fmla="*/ 1268922 w 1880960"/>
            <a:gd name="connsiteY3" fmla="*/ 37470 h 1366130"/>
            <a:gd name="connsiteX4" fmla="*/ 1880960 w 1880960"/>
            <a:gd name="connsiteY4" fmla="*/ 2113 h 1366130"/>
            <a:gd name="connsiteX0" fmla="*/ 0 w 1880960"/>
            <a:gd name="connsiteY0" fmla="*/ 1367013 h 1367013"/>
            <a:gd name="connsiteX1" fmla="*/ 322828 w 1880960"/>
            <a:gd name="connsiteY1" fmla="*/ 809365 h 1367013"/>
            <a:gd name="connsiteX2" fmla="*/ 757538 w 1880960"/>
            <a:gd name="connsiteY2" fmla="*/ 255928 h 1367013"/>
            <a:gd name="connsiteX3" fmla="*/ 1249261 w 1880960"/>
            <a:gd name="connsiteY3" fmla="*/ 31497 h 1367013"/>
            <a:gd name="connsiteX4" fmla="*/ 1880960 w 1880960"/>
            <a:gd name="connsiteY4" fmla="*/ 2996 h 1367013"/>
            <a:gd name="connsiteX0" fmla="*/ 0 w 1880960"/>
            <a:gd name="connsiteY0" fmla="*/ 1367013 h 1367013"/>
            <a:gd name="connsiteX1" fmla="*/ 322828 w 1880960"/>
            <a:gd name="connsiteY1" fmla="*/ 809365 h 1367013"/>
            <a:gd name="connsiteX2" fmla="*/ 731324 w 1880960"/>
            <a:gd name="connsiteY2" fmla="*/ 283353 h 1367013"/>
            <a:gd name="connsiteX3" fmla="*/ 1249261 w 1880960"/>
            <a:gd name="connsiteY3" fmla="*/ 31497 h 1367013"/>
            <a:gd name="connsiteX4" fmla="*/ 1880960 w 1880960"/>
            <a:gd name="connsiteY4" fmla="*/ 2996 h 1367013"/>
            <a:gd name="connsiteX0" fmla="*/ 0 w 1808868"/>
            <a:gd name="connsiteY0" fmla="*/ 1229889 h 1229889"/>
            <a:gd name="connsiteX1" fmla="*/ 250736 w 1808868"/>
            <a:gd name="connsiteY1" fmla="*/ 809365 h 1229889"/>
            <a:gd name="connsiteX2" fmla="*/ 659232 w 1808868"/>
            <a:gd name="connsiteY2" fmla="*/ 283353 h 1229889"/>
            <a:gd name="connsiteX3" fmla="*/ 1177169 w 1808868"/>
            <a:gd name="connsiteY3" fmla="*/ 31497 h 1229889"/>
            <a:gd name="connsiteX4" fmla="*/ 1808868 w 1808868"/>
            <a:gd name="connsiteY4" fmla="*/ 2996 h 1229889"/>
            <a:gd name="connsiteX0" fmla="*/ 0 w 1835083"/>
            <a:gd name="connsiteY0" fmla="*/ 1271027 h 1271027"/>
            <a:gd name="connsiteX1" fmla="*/ 276951 w 1835083"/>
            <a:gd name="connsiteY1" fmla="*/ 809365 h 1271027"/>
            <a:gd name="connsiteX2" fmla="*/ 685447 w 1835083"/>
            <a:gd name="connsiteY2" fmla="*/ 283353 h 1271027"/>
            <a:gd name="connsiteX3" fmla="*/ 1203384 w 1835083"/>
            <a:gd name="connsiteY3" fmla="*/ 31497 h 1271027"/>
            <a:gd name="connsiteX4" fmla="*/ 1835083 w 1835083"/>
            <a:gd name="connsiteY4" fmla="*/ 2996 h 1271027"/>
            <a:gd name="connsiteX0" fmla="*/ 0 w 1907175"/>
            <a:gd name="connsiteY0" fmla="*/ 1277001 h 1277001"/>
            <a:gd name="connsiteX1" fmla="*/ 276951 w 1907175"/>
            <a:gd name="connsiteY1" fmla="*/ 815339 h 1277001"/>
            <a:gd name="connsiteX2" fmla="*/ 685447 w 1907175"/>
            <a:gd name="connsiteY2" fmla="*/ 289327 h 1277001"/>
            <a:gd name="connsiteX3" fmla="*/ 1203384 w 1907175"/>
            <a:gd name="connsiteY3" fmla="*/ 37471 h 1277001"/>
            <a:gd name="connsiteX4" fmla="*/ 1907175 w 1907175"/>
            <a:gd name="connsiteY4" fmla="*/ 2113 h 1277001"/>
            <a:gd name="connsiteX0" fmla="*/ 0 w 1861299"/>
            <a:gd name="connsiteY0" fmla="*/ 1271029 h 1271029"/>
            <a:gd name="connsiteX1" fmla="*/ 276951 w 1861299"/>
            <a:gd name="connsiteY1" fmla="*/ 809367 h 1271029"/>
            <a:gd name="connsiteX2" fmla="*/ 685447 w 1861299"/>
            <a:gd name="connsiteY2" fmla="*/ 283355 h 1271029"/>
            <a:gd name="connsiteX3" fmla="*/ 1203384 w 1861299"/>
            <a:gd name="connsiteY3" fmla="*/ 31499 h 1271029"/>
            <a:gd name="connsiteX4" fmla="*/ 1861299 w 1861299"/>
            <a:gd name="connsiteY4" fmla="*/ 2997 h 1271029"/>
            <a:gd name="connsiteX0" fmla="*/ 0 w 1880960"/>
            <a:gd name="connsiteY0" fmla="*/ 1296510 h 1296510"/>
            <a:gd name="connsiteX1" fmla="*/ 276951 w 1880960"/>
            <a:gd name="connsiteY1" fmla="*/ 834848 h 1296510"/>
            <a:gd name="connsiteX2" fmla="*/ 685447 w 1880960"/>
            <a:gd name="connsiteY2" fmla="*/ 308836 h 1296510"/>
            <a:gd name="connsiteX3" fmla="*/ 1203384 w 1880960"/>
            <a:gd name="connsiteY3" fmla="*/ 56980 h 1296510"/>
            <a:gd name="connsiteX4" fmla="*/ 1880960 w 1880960"/>
            <a:gd name="connsiteY4" fmla="*/ 1053 h 1296510"/>
            <a:gd name="connsiteX0" fmla="*/ 0 w 1887514"/>
            <a:gd name="connsiteY0" fmla="*/ 1330297 h 1330297"/>
            <a:gd name="connsiteX1" fmla="*/ 276951 w 1887514"/>
            <a:gd name="connsiteY1" fmla="*/ 868635 h 1330297"/>
            <a:gd name="connsiteX2" fmla="*/ 685447 w 1887514"/>
            <a:gd name="connsiteY2" fmla="*/ 342623 h 1330297"/>
            <a:gd name="connsiteX3" fmla="*/ 1203384 w 1887514"/>
            <a:gd name="connsiteY3" fmla="*/ 90767 h 1330297"/>
            <a:gd name="connsiteX4" fmla="*/ 1887514 w 1887514"/>
            <a:gd name="connsiteY4" fmla="*/ 560 h 1330297"/>
            <a:gd name="connsiteX0" fmla="*/ 0 w 1887514"/>
            <a:gd name="connsiteY0" fmla="*/ 1329737 h 1329737"/>
            <a:gd name="connsiteX1" fmla="*/ 276951 w 1887514"/>
            <a:gd name="connsiteY1" fmla="*/ 868075 h 1329737"/>
            <a:gd name="connsiteX2" fmla="*/ 685447 w 1887514"/>
            <a:gd name="connsiteY2" fmla="*/ 342063 h 1329737"/>
            <a:gd name="connsiteX3" fmla="*/ 1203384 w 1887514"/>
            <a:gd name="connsiteY3" fmla="*/ 90207 h 1329737"/>
            <a:gd name="connsiteX4" fmla="*/ 1887514 w 1887514"/>
            <a:gd name="connsiteY4" fmla="*/ 0 h 1329737"/>
            <a:gd name="connsiteX0" fmla="*/ 0 w 1900622"/>
            <a:gd name="connsiteY0" fmla="*/ 1288600 h 1288600"/>
            <a:gd name="connsiteX1" fmla="*/ 276951 w 1900622"/>
            <a:gd name="connsiteY1" fmla="*/ 826938 h 1288600"/>
            <a:gd name="connsiteX2" fmla="*/ 685447 w 1900622"/>
            <a:gd name="connsiteY2" fmla="*/ 300926 h 1288600"/>
            <a:gd name="connsiteX3" fmla="*/ 1203384 w 1900622"/>
            <a:gd name="connsiteY3" fmla="*/ 49070 h 1288600"/>
            <a:gd name="connsiteX4" fmla="*/ 1900622 w 1900622"/>
            <a:gd name="connsiteY4" fmla="*/ 0 h 1288600"/>
            <a:gd name="connsiteX0" fmla="*/ 0 w 1900622"/>
            <a:gd name="connsiteY0" fmla="*/ 1288600 h 1288600"/>
            <a:gd name="connsiteX1" fmla="*/ 276951 w 1900622"/>
            <a:gd name="connsiteY1" fmla="*/ 826938 h 1288600"/>
            <a:gd name="connsiteX2" fmla="*/ 685447 w 1900622"/>
            <a:gd name="connsiteY2" fmla="*/ 300926 h 1288600"/>
            <a:gd name="connsiteX3" fmla="*/ 1203384 w 1900622"/>
            <a:gd name="connsiteY3" fmla="*/ 49070 h 1288600"/>
            <a:gd name="connsiteX4" fmla="*/ 1900622 w 1900622"/>
            <a:gd name="connsiteY4" fmla="*/ 0 h 1288600"/>
            <a:gd name="connsiteX0" fmla="*/ 0 w 1880961"/>
            <a:gd name="connsiteY0" fmla="*/ 1268031 h 1268031"/>
            <a:gd name="connsiteX1" fmla="*/ 276951 w 1880961"/>
            <a:gd name="connsiteY1" fmla="*/ 806369 h 1268031"/>
            <a:gd name="connsiteX2" fmla="*/ 685447 w 1880961"/>
            <a:gd name="connsiteY2" fmla="*/ 280357 h 1268031"/>
            <a:gd name="connsiteX3" fmla="*/ 1203384 w 1880961"/>
            <a:gd name="connsiteY3" fmla="*/ 28501 h 1268031"/>
            <a:gd name="connsiteX4" fmla="*/ 1880961 w 1880961"/>
            <a:gd name="connsiteY4" fmla="*/ 0 h 1268031"/>
            <a:gd name="connsiteX0" fmla="*/ 0 w 1880961"/>
            <a:gd name="connsiteY0" fmla="*/ 1268031 h 1268031"/>
            <a:gd name="connsiteX1" fmla="*/ 276951 w 1880961"/>
            <a:gd name="connsiteY1" fmla="*/ 806369 h 1268031"/>
            <a:gd name="connsiteX2" fmla="*/ 685447 w 1880961"/>
            <a:gd name="connsiteY2" fmla="*/ 280357 h 1268031"/>
            <a:gd name="connsiteX3" fmla="*/ 1209938 w 1880961"/>
            <a:gd name="connsiteY3" fmla="*/ 49070 h 1268031"/>
            <a:gd name="connsiteX4" fmla="*/ 1880961 w 1880961"/>
            <a:gd name="connsiteY4" fmla="*/ 0 h 1268031"/>
            <a:gd name="connsiteX0" fmla="*/ 0 w 1880961"/>
            <a:gd name="connsiteY0" fmla="*/ 1268031 h 1268031"/>
            <a:gd name="connsiteX1" fmla="*/ 276951 w 1880961"/>
            <a:gd name="connsiteY1" fmla="*/ 806369 h 1268031"/>
            <a:gd name="connsiteX2" fmla="*/ 685447 w 1880961"/>
            <a:gd name="connsiteY2" fmla="*/ 280357 h 1268031"/>
            <a:gd name="connsiteX3" fmla="*/ 1209938 w 1880961"/>
            <a:gd name="connsiteY3" fmla="*/ 49070 h 1268031"/>
            <a:gd name="connsiteX4" fmla="*/ 1880961 w 1880961"/>
            <a:gd name="connsiteY4" fmla="*/ 0 h 1268031"/>
            <a:gd name="connsiteX0" fmla="*/ 0 w 1880961"/>
            <a:gd name="connsiteY0" fmla="*/ 1268031 h 1268031"/>
            <a:gd name="connsiteX1" fmla="*/ 276951 w 1880961"/>
            <a:gd name="connsiteY1" fmla="*/ 806369 h 1268031"/>
            <a:gd name="connsiteX2" fmla="*/ 685447 w 1880961"/>
            <a:gd name="connsiteY2" fmla="*/ 280357 h 1268031"/>
            <a:gd name="connsiteX3" fmla="*/ 1209938 w 1880961"/>
            <a:gd name="connsiteY3" fmla="*/ 49070 h 1268031"/>
            <a:gd name="connsiteX4" fmla="*/ 1880961 w 1880961"/>
            <a:gd name="connsiteY4" fmla="*/ 0 h 1268031"/>
            <a:gd name="connsiteX0" fmla="*/ 0 w 1880961"/>
            <a:gd name="connsiteY0" fmla="*/ 1268031 h 1268031"/>
            <a:gd name="connsiteX1" fmla="*/ 276951 w 1880961"/>
            <a:gd name="connsiteY1" fmla="*/ 806369 h 1268031"/>
            <a:gd name="connsiteX2" fmla="*/ 685447 w 1880961"/>
            <a:gd name="connsiteY2" fmla="*/ 280357 h 1268031"/>
            <a:gd name="connsiteX3" fmla="*/ 1209938 w 1880961"/>
            <a:gd name="connsiteY3" fmla="*/ 49070 h 1268031"/>
            <a:gd name="connsiteX4" fmla="*/ 1880961 w 1880961"/>
            <a:gd name="connsiteY4" fmla="*/ 0 h 1268031"/>
            <a:gd name="connsiteX0" fmla="*/ 0 w 1880961"/>
            <a:gd name="connsiteY0" fmla="*/ 1268031 h 1268031"/>
            <a:gd name="connsiteX1" fmla="*/ 276951 w 1880961"/>
            <a:gd name="connsiteY1" fmla="*/ 806369 h 1268031"/>
            <a:gd name="connsiteX2" fmla="*/ 685447 w 1880961"/>
            <a:gd name="connsiteY2" fmla="*/ 280357 h 1268031"/>
            <a:gd name="connsiteX3" fmla="*/ 1209938 w 1880961"/>
            <a:gd name="connsiteY3" fmla="*/ 49070 h 1268031"/>
            <a:gd name="connsiteX4" fmla="*/ 1880961 w 1880961"/>
            <a:gd name="connsiteY4" fmla="*/ 0 h 1268031"/>
            <a:gd name="connsiteX0" fmla="*/ 0 w 1880961"/>
            <a:gd name="connsiteY0" fmla="*/ 1268031 h 1268031"/>
            <a:gd name="connsiteX1" fmla="*/ 276951 w 1880961"/>
            <a:gd name="connsiteY1" fmla="*/ 806369 h 1268031"/>
            <a:gd name="connsiteX2" fmla="*/ 685447 w 1880961"/>
            <a:gd name="connsiteY2" fmla="*/ 280357 h 1268031"/>
            <a:gd name="connsiteX3" fmla="*/ 1209938 w 1880961"/>
            <a:gd name="connsiteY3" fmla="*/ 49070 h 1268031"/>
            <a:gd name="connsiteX4" fmla="*/ 1880961 w 1880961"/>
            <a:gd name="connsiteY4" fmla="*/ 0 h 1268031"/>
            <a:gd name="connsiteX0" fmla="*/ 0 w 1718619"/>
            <a:gd name="connsiteY0" fmla="*/ 1289906 h 1289906"/>
            <a:gd name="connsiteX1" fmla="*/ 276951 w 1718619"/>
            <a:gd name="connsiteY1" fmla="*/ 828244 h 1289906"/>
            <a:gd name="connsiteX2" fmla="*/ 685447 w 1718619"/>
            <a:gd name="connsiteY2" fmla="*/ 302232 h 1289906"/>
            <a:gd name="connsiteX3" fmla="*/ 1209938 w 1718619"/>
            <a:gd name="connsiteY3" fmla="*/ 70945 h 1289906"/>
            <a:gd name="connsiteX4" fmla="*/ 1718619 w 1718619"/>
            <a:gd name="connsiteY4" fmla="*/ 0 h 1289906"/>
            <a:gd name="connsiteX0" fmla="*/ 0 w 1718619"/>
            <a:gd name="connsiteY0" fmla="*/ 1289906 h 1289906"/>
            <a:gd name="connsiteX1" fmla="*/ 276951 w 1718619"/>
            <a:gd name="connsiteY1" fmla="*/ 828244 h 1289906"/>
            <a:gd name="connsiteX2" fmla="*/ 685447 w 1718619"/>
            <a:gd name="connsiteY2" fmla="*/ 302232 h 1289906"/>
            <a:gd name="connsiteX3" fmla="*/ 1114443 w 1718619"/>
            <a:gd name="connsiteY3" fmla="*/ 81883 h 1289906"/>
            <a:gd name="connsiteX4" fmla="*/ 1718619 w 1718619"/>
            <a:gd name="connsiteY4" fmla="*/ 0 h 1289906"/>
            <a:gd name="connsiteX0" fmla="*/ 0 w 1670871"/>
            <a:gd name="connsiteY0" fmla="*/ 1289906 h 1289906"/>
            <a:gd name="connsiteX1" fmla="*/ 276951 w 1670871"/>
            <a:gd name="connsiteY1" fmla="*/ 828244 h 1289906"/>
            <a:gd name="connsiteX2" fmla="*/ 685447 w 1670871"/>
            <a:gd name="connsiteY2" fmla="*/ 302232 h 1289906"/>
            <a:gd name="connsiteX3" fmla="*/ 1114443 w 1670871"/>
            <a:gd name="connsiteY3" fmla="*/ 81883 h 1289906"/>
            <a:gd name="connsiteX4" fmla="*/ 1670871 w 1670871"/>
            <a:gd name="connsiteY4" fmla="*/ 0 h 1289906"/>
            <a:gd name="connsiteX0" fmla="*/ 0 w 1670871"/>
            <a:gd name="connsiteY0" fmla="*/ 1289906 h 1289906"/>
            <a:gd name="connsiteX1" fmla="*/ 276951 w 1670871"/>
            <a:gd name="connsiteY1" fmla="*/ 828244 h 1289906"/>
            <a:gd name="connsiteX2" fmla="*/ 656799 w 1670871"/>
            <a:gd name="connsiteY2" fmla="*/ 367858 h 1289906"/>
            <a:gd name="connsiteX3" fmla="*/ 1114443 w 1670871"/>
            <a:gd name="connsiteY3" fmla="*/ 81883 h 1289906"/>
            <a:gd name="connsiteX4" fmla="*/ 1670871 w 1670871"/>
            <a:gd name="connsiteY4" fmla="*/ 0 h 1289906"/>
            <a:gd name="connsiteX0" fmla="*/ 0 w 1670871"/>
            <a:gd name="connsiteY0" fmla="*/ 1289906 h 1289906"/>
            <a:gd name="connsiteX1" fmla="*/ 276951 w 1670871"/>
            <a:gd name="connsiteY1" fmla="*/ 828244 h 1289906"/>
            <a:gd name="connsiteX2" fmla="*/ 656799 w 1670871"/>
            <a:gd name="connsiteY2" fmla="*/ 367858 h 1289906"/>
            <a:gd name="connsiteX3" fmla="*/ 1057146 w 1670871"/>
            <a:gd name="connsiteY3" fmla="*/ 92820 h 1289906"/>
            <a:gd name="connsiteX4" fmla="*/ 1670871 w 1670871"/>
            <a:gd name="connsiteY4" fmla="*/ 0 h 1289906"/>
            <a:gd name="connsiteX0" fmla="*/ 0 w 1670871"/>
            <a:gd name="connsiteY0" fmla="*/ 1289906 h 1289906"/>
            <a:gd name="connsiteX1" fmla="*/ 276951 w 1670871"/>
            <a:gd name="connsiteY1" fmla="*/ 828244 h 1289906"/>
            <a:gd name="connsiteX2" fmla="*/ 656799 w 1670871"/>
            <a:gd name="connsiteY2" fmla="*/ 367858 h 1289906"/>
            <a:gd name="connsiteX3" fmla="*/ 1152642 w 1670871"/>
            <a:gd name="connsiteY3" fmla="*/ 49069 h 1289906"/>
            <a:gd name="connsiteX4" fmla="*/ 1670871 w 1670871"/>
            <a:gd name="connsiteY4" fmla="*/ 0 h 1289906"/>
            <a:gd name="connsiteX0" fmla="*/ 0 w 1670871"/>
            <a:gd name="connsiteY0" fmla="*/ 1289906 h 1289906"/>
            <a:gd name="connsiteX1" fmla="*/ 276951 w 1670871"/>
            <a:gd name="connsiteY1" fmla="*/ 828244 h 1289906"/>
            <a:gd name="connsiteX2" fmla="*/ 656799 w 1670871"/>
            <a:gd name="connsiteY2" fmla="*/ 367858 h 1289906"/>
            <a:gd name="connsiteX3" fmla="*/ 1229038 w 1670871"/>
            <a:gd name="connsiteY3" fmla="*/ 27193 h 1289906"/>
            <a:gd name="connsiteX4" fmla="*/ 1670871 w 1670871"/>
            <a:gd name="connsiteY4" fmla="*/ 0 h 1289906"/>
            <a:gd name="connsiteX0" fmla="*/ 0 w 1670871"/>
            <a:gd name="connsiteY0" fmla="*/ 1289906 h 1289906"/>
            <a:gd name="connsiteX1" fmla="*/ 276951 w 1670871"/>
            <a:gd name="connsiteY1" fmla="*/ 828244 h 1289906"/>
            <a:gd name="connsiteX2" fmla="*/ 656799 w 1670871"/>
            <a:gd name="connsiteY2" fmla="*/ 367858 h 1289906"/>
            <a:gd name="connsiteX3" fmla="*/ 1043634 w 1670871"/>
            <a:gd name="connsiteY3" fmla="*/ 57775 h 1289906"/>
            <a:gd name="connsiteX4" fmla="*/ 1670871 w 1670871"/>
            <a:gd name="connsiteY4" fmla="*/ 0 h 1289906"/>
            <a:gd name="connsiteX0" fmla="*/ 0 w 1670871"/>
            <a:gd name="connsiteY0" fmla="*/ 1289906 h 1289906"/>
            <a:gd name="connsiteX1" fmla="*/ 276951 w 1670871"/>
            <a:gd name="connsiteY1" fmla="*/ 828244 h 1289906"/>
            <a:gd name="connsiteX2" fmla="*/ 421953 w 1670871"/>
            <a:gd name="connsiteY2" fmla="*/ 360212 h 1289906"/>
            <a:gd name="connsiteX3" fmla="*/ 1043634 w 1670871"/>
            <a:gd name="connsiteY3" fmla="*/ 57775 h 1289906"/>
            <a:gd name="connsiteX4" fmla="*/ 1670871 w 1670871"/>
            <a:gd name="connsiteY4" fmla="*/ 0 h 1289906"/>
            <a:gd name="connsiteX0" fmla="*/ 0 w 1670871"/>
            <a:gd name="connsiteY0" fmla="*/ 1289906 h 1289906"/>
            <a:gd name="connsiteX1" fmla="*/ 91547 w 1670871"/>
            <a:gd name="connsiteY1" fmla="*/ 751787 h 1289906"/>
            <a:gd name="connsiteX2" fmla="*/ 421953 w 1670871"/>
            <a:gd name="connsiteY2" fmla="*/ 360212 h 1289906"/>
            <a:gd name="connsiteX3" fmla="*/ 1043634 w 1670871"/>
            <a:gd name="connsiteY3" fmla="*/ 57775 h 1289906"/>
            <a:gd name="connsiteX4" fmla="*/ 1670871 w 1670871"/>
            <a:gd name="connsiteY4" fmla="*/ 0 h 1289906"/>
            <a:gd name="connsiteX0" fmla="*/ 0 w 1701772"/>
            <a:gd name="connsiteY0" fmla="*/ 976437 h 976437"/>
            <a:gd name="connsiteX1" fmla="*/ 122448 w 1701772"/>
            <a:gd name="connsiteY1" fmla="*/ 751787 h 976437"/>
            <a:gd name="connsiteX2" fmla="*/ 452854 w 1701772"/>
            <a:gd name="connsiteY2" fmla="*/ 360212 h 976437"/>
            <a:gd name="connsiteX3" fmla="*/ 1074535 w 1701772"/>
            <a:gd name="connsiteY3" fmla="*/ 57775 h 976437"/>
            <a:gd name="connsiteX4" fmla="*/ 1701772 w 1701772"/>
            <a:gd name="connsiteY4" fmla="*/ 0 h 976437"/>
            <a:gd name="connsiteX0" fmla="*/ 0 w 1701772"/>
            <a:gd name="connsiteY0" fmla="*/ 976437 h 976437"/>
            <a:gd name="connsiteX1" fmla="*/ 122448 w 1701772"/>
            <a:gd name="connsiteY1" fmla="*/ 751787 h 976437"/>
            <a:gd name="connsiteX2" fmla="*/ 452854 w 1701772"/>
            <a:gd name="connsiteY2" fmla="*/ 360212 h 976437"/>
            <a:gd name="connsiteX3" fmla="*/ 988013 w 1701772"/>
            <a:gd name="connsiteY3" fmla="*/ 57775 h 976437"/>
            <a:gd name="connsiteX4" fmla="*/ 1701772 w 1701772"/>
            <a:gd name="connsiteY4" fmla="*/ 0 h 976437"/>
            <a:gd name="connsiteX0" fmla="*/ 0 w 1701772"/>
            <a:gd name="connsiteY0" fmla="*/ 976437 h 976437"/>
            <a:gd name="connsiteX1" fmla="*/ 122448 w 1701772"/>
            <a:gd name="connsiteY1" fmla="*/ 751787 h 976437"/>
            <a:gd name="connsiteX2" fmla="*/ 576457 w 1701772"/>
            <a:gd name="connsiteY2" fmla="*/ 237882 h 976437"/>
            <a:gd name="connsiteX3" fmla="*/ 988013 w 1701772"/>
            <a:gd name="connsiteY3" fmla="*/ 57775 h 976437"/>
            <a:gd name="connsiteX4" fmla="*/ 1701772 w 1701772"/>
            <a:gd name="connsiteY4" fmla="*/ 0 h 976437"/>
            <a:gd name="connsiteX0" fmla="*/ 0 w 1701772"/>
            <a:gd name="connsiteY0" fmla="*/ 976437 h 976437"/>
            <a:gd name="connsiteX1" fmla="*/ 122448 w 1701772"/>
            <a:gd name="connsiteY1" fmla="*/ 751787 h 976437"/>
            <a:gd name="connsiteX2" fmla="*/ 576457 w 1701772"/>
            <a:gd name="connsiteY2" fmla="*/ 237882 h 976437"/>
            <a:gd name="connsiteX3" fmla="*/ 988013 w 1701772"/>
            <a:gd name="connsiteY3" fmla="*/ 57775 h 976437"/>
            <a:gd name="connsiteX4" fmla="*/ 1701772 w 1701772"/>
            <a:gd name="connsiteY4" fmla="*/ 0 h 976437"/>
            <a:gd name="connsiteX0" fmla="*/ 0 w 1701772"/>
            <a:gd name="connsiteY0" fmla="*/ 976437 h 976437"/>
            <a:gd name="connsiteX1" fmla="*/ 283131 w 1701772"/>
            <a:gd name="connsiteY1" fmla="*/ 568293 h 976437"/>
            <a:gd name="connsiteX2" fmla="*/ 576457 w 1701772"/>
            <a:gd name="connsiteY2" fmla="*/ 237882 h 976437"/>
            <a:gd name="connsiteX3" fmla="*/ 988013 w 1701772"/>
            <a:gd name="connsiteY3" fmla="*/ 57775 h 976437"/>
            <a:gd name="connsiteX4" fmla="*/ 1701772 w 1701772"/>
            <a:gd name="connsiteY4" fmla="*/ 0 h 976437"/>
            <a:gd name="connsiteX0" fmla="*/ 0 w 1664691"/>
            <a:gd name="connsiteY0" fmla="*/ 991728 h 991728"/>
            <a:gd name="connsiteX1" fmla="*/ 283131 w 1664691"/>
            <a:gd name="connsiteY1" fmla="*/ 583584 h 991728"/>
            <a:gd name="connsiteX2" fmla="*/ 576457 w 1664691"/>
            <a:gd name="connsiteY2" fmla="*/ 253173 h 991728"/>
            <a:gd name="connsiteX3" fmla="*/ 988013 w 1664691"/>
            <a:gd name="connsiteY3" fmla="*/ 73066 h 991728"/>
            <a:gd name="connsiteX4" fmla="*/ 1664691 w 1664691"/>
            <a:gd name="connsiteY4" fmla="*/ 0 h 9917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664691" h="991728">
              <a:moveTo>
                <a:pt x="0" y="991728"/>
              </a:moveTo>
              <a:cubicBezTo>
                <a:pt x="68751" y="885492"/>
                <a:pt x="187055" y="706676"/>
                <a:pt x="283131" y="583584"/>
              </a:cubicBezTo>
              <a:cubicBezTo>
                <a:pt x="379207" y="460492"/>
                <a:pt x="447057" y="366878"/>
                <a:pt x="576457" y="253173"/>
              </a:cubicBezTo>
              <a:cubicBezTo>
                <a:pt x="726205" y="150056"/>
                <a:pt x="763427" y="101643"/>
                <a:pt x="988013" y="73066"/>
              </a:cubicBezTo>
              <a:cubicBezTo>
                <a:pt x="1178034" y="49009"/>
                <a:pt x="1301395" y="20082"/>
                <a:pt x="1664691" y="0"/>
              </a:cubicBezTo>
            </a:path>
          </a:pathLst>
        </a:cu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GB" sz="1100"/>
        </a:p>
      </xdr:txBody>
    </xdr:sp>
    <xdr:clientData/>
  </xdr:twoCellAnchor>
  <xdr:twoCellAnchor>
    <xdr:from>
      <xdr:col>10</xdr:col>
      <xdr:colOff>171448</xdr:colOff>
      <xdr:row>22</xdr:row>
      <xdr:rowOff>180975</xdr:rowOff>
    </xdr:from>
    <xdr:to>
      <xdr:col>14</xdr:col>
      <xdr:colOff>336823</xdr:colOff>
      <xdr:row>35</xdr:row>
      <xdr:rowOff>155850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571499</xdr:colOff>
      <xdr:row>44</xdr:row>
      <xdr:rowOff>9525</xdr:rowOff>
    </xdr:from>
    <xdr:to>
      <xdr:col>18</xdr:col>
      <xdr:colOff>168909</xdr:colOff>
      <xdr:row>55</xdr:row>
      <xdr:rowOff>184425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419100</xdr:colOff>
      <xdr:row>23</xdr:row>
      <xdr:rowOff>28575</xdr:rowOff>
    </xdr:from>
    <xdr:to>
      <xdr:col>20</xdr:col>
      <xdr:colOff>493059</xdr:colOff>
      <xdr:row>36</xdr:row>
      <xdr:rowOff>3450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1</xdr:colOff>
      <xdr:row>2</xdr:row>
      <xdr:rowOff>56030</xdr:rowOff>
    </xdr:from>
    <xdr:to>
      <xdr:col>26</xdr:col>
      <xdr:colOff>521163</xdr:colOff>
      <xdr:row>13</xdr:row>
      <xdr:rowOff>421430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123265</xdr:colOff>
      <xdr:row>13</xdr:row>
      <xdr:rowOff>515470</xdr:rowOff>
    </xdr:from>
    <xdr:to>
      <xdr:col>27</xdr:col>
      <xdr:colOff>45472</xdr:colOff>
      <xdr:row>27</xdr:row>
      <xdr:rowOff>309371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811305</xdr:colOff>
      <xdr:row>53</xdr:row>
      <xdr:rowOff>0</xdr:rowOff>
    </xdr:from>
    <xdr:to>
      <xdr:col>12</xdr:col>
      <xdr:colOff>319069</xdr:colOff>
      <xdr:row>69</xdr:row>
      <xdr:rowOff>18579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A87E2AB-B6DC-4288-A3F8-B7361BE62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0.19098</cdr:x>
      <cdr:y>0.05314</cdr:y>
    </cdr:from>
    <cdr:to>
      <cdr:x>0.90267</cdr:x>
      <cdr:y>0.55253</cdr:y>
    </cdr:to>
    <cdr:sp macro="" textlink="">
      <cdr:nvSpPr>
        <cdr:cNvPr id="2" name="Freeform 1">
          <a:extLst xmlns:a="http://schemas.openxmlformats.org/drawingml/2006/main">
            <a:ext uri="{FF2B5EF4-FFF2-40B4-BE49-F238E27FC236}">
              <a16:creationId xmlns:a16="http://schemas.microsoft.com/office/drawing/2014/main" id="{0FEDEDAE-DEC6-4759-9139-DDED95985291}"/>
            </a:ext>
          </a:extLst>
        </cdr:cNvPr>
        <cdr:cNvSpPr/>
      </cdr:nvSpPr>
      <cdr:spPr>
        <a:xfrm xmlns:a="http://schemas.openxmlformats.org/drawingml/2006/main">
          <a:off x="552828" y="152579"/>
          <a:ext cx="2060081" cy="1433858"/>
        </a:xfrm>
        <a:custGeom xmlns:a="http://schemas.openxmlformats.org/drawingml/2006/main">
          <a:avLst/>
          <a:gdLst>
            <a:gd name="connsiteX0" fmla="*/ 964 w 1821352"/>
            <a:gd name="connsiteY0" fmla="*/ 1476274 h 1476274"/>
            <a:gd name="connsiteX1" fmla="*/ 258139 w 1821352"/>
            <a:gd name="connsiteY1" fmla="*/ 609499 h 1476274"/>
            <a:gd name="connsiteX2" fmla="*/ 1591639 w 1821352"/>
            <a:gd name="connsiteY2" fmla="*/ 28474 h 1476274"/>
            <a:gd name="connsiteX3" fmla="*/ 1801189 w 1821352"/>
            <a:gd name="connsiteY3" fmla="*/ 95149 h 1476274"/>
            <a:gd name="connsiteX4" fmla="*/ 1801189 w 1821352"/>
            <a:gd name="connsiteY4" fmla="*/ 142774 h 1476274"/>
            <a:gd name="connsiteX0" fmla="*/ 698 w 1830611"/>
            <a:gd name="connsiteY0" fmla="*/ 1514374 h 1514374"/>
            <a:gd name="connsiteX1" fmla="*/ 267398 w 1830611"/>
            <a:gd name="connsiteY1" fmla="*/ 609499 h 1514374"/>
            <a:gd name="connsiteX2" fmla="*/ 1600898 w 1830611"/>
            <a:gd name="connsiteY2" fmla="*/ 28474 h 1514374"/>
            <a:gd name="connsiteX3" fmla="*/ 1810448 w 1830611"/>
            <a:gd name="connsiteY3" fmla="*/ 95149 h 1514374"/>
            <a:gd name="connsiteX4" fmla="*/ 1810448 w 1830611"/>
            <a:gd name="connsiteY4" fmla="*/ 142774 h 1514374"/>
            <a:gd name="connsiteX0" fmla="*/ 97 w 1830010"/>
            <a:gd name="connsiteY0" fmla="*/ 1517021 h 1517021"/>
            <a:gd name="connsiteX1" fmla="*/ 381097 w 1830010"/>
            <a:gd name="connsiteY1" fmla="*/ 650246 h 1517021"/>
            <a:gd name="connsiteX2" fmla="*/ 1600297 w 1830010"/>
            <a:gd name="connsiteY2" fmla="*/ 31121 h 1517021"/>
            <a:gd name="connsiteX3" fmla="*/ 1809847 w 1830010"/>
            <a:gd name="connsiteY3" fmla="*/ 97796 h 1517021"/>
            <a:gd name="connsiteX4" fmla="*/ 1809847 w 1830010"/>
            <a:gd name="connsiteY4" fmla="*/ 145421 h 1517021"/>
            <a:gd name="connsiteX0" fmla="*/ 61 w 1862612"/>
            <a:gd name="connsiteY0" fmla="*/ 1422343 h 1422343"/>
            <a:gd name="connsiteX1" fmla="*/ 381061 w 1862612"/>
            <a:gd name="connsiteY1" fmla="*/ 555568 h 1422343"/>
            <a:gd name="connsiteX2" fmla="*/ 1152586 w 1862612"/>
            <a:gd name="connsiteY2" fmla="*/ 145993 h 1422343"/>
            <a:gd name="connsiteX3" fmla="*/ 1809811 w 1862612"/>
            <a:gd name="connsiteY3" fmla="*/ 3118 h 1422343"/>
            <a:gd name="connsiteX4" fmla="*/ 1809811 w 1862612"/>
            <a:gd name="connsiteY4" fmla="*/ 50743 h 1422343"/>
            <a:gd name="connsiteX0" fmla="*/ 61 w 1819287"/>
            <a:gd name="connsiteY0" fmla="*/ 1453405 h 1453405"/>
            <a:gd name="connsiteX1" fmla="*/ 381061 w 1819287"/>
            <a:gd name="connsiteY1" fmla="*/ 586630 h 1453405"/>
            <a:gd name="connsiteX2" fmla="*/ 1152586 w 1819287"/>
            <a:gd name="connsiteY2" fmla="*/ 177055 h 1453405"/>
            <a:gd name="connsiteX3" fmla="*/ 1809811 w 1819287"/>
            <a:gd name="connsiteY3" fmla="*/ 34180 h 1453405"/>
            <a:gd name="connsiteX4" fmla="*/ 1552636 w 1819287"/>
            <a:gd name="connsiteY4" fmla="*/ 5605 h 1453405"/>
            <a:gd name="connsiteX0" fmla="*/ 61 w 1555882"/>
            <a:gd name="connsiteY0" fmla="*/ 1453405 h 1453405"/>
            <a:gd name="connsiteX1" fmla="*/ 381061 w 1555882"/>
            <a:gd name="connsiteY1" fmla="*/ 586630 h 1453405"/>
            <a:gd name="connsiteX2" fmla="*/ 1152586 w 1555882"/>
            <a:gd name="connsiteY2" fmla="*/ 177055 h 1453405"/>
            <a:gd name="connsiteX3" fmla="*/ 1447861 w 1555882"/>
            <a:gd name="connsiteY3" fmla="*/ 34180 h 1453405"/>
            <a:gd name="connsiteX4" fmla="*/ 1552636 w 1555882"/>
            <a:gd name="connsiteY4" fmla="*/ 5605 h 1453405"/>
            <a:gd name="connsiteX0" fmla="*/ 61 w 1687257"/>
            <a:gd name="connsiteY0" fmla="*/ 1497777 h 1497777"/>
            <a:gd name="connsiteX1" fmla="*/ 381061 w 1687257"/>
            <a:gd name="connsiteY1" fmla="*/ 631002 h 1497777"/>
            <a:gd name="connsiteX2" fmla="*/ 1152586 w 1687257"/>
            <a:gd name="connsiteY2" fmla="*/ 221427 h 1497777"/>
            <a:gd name="connsiteX3" fmla="*/ 1447861 w 1687257"/>
            <a:gd name="connsiteY3" fmla="*/ 78552 h 1497777"/>
            <a:gd name="connsiteX4" fmla="*/ 1685986 w 1687257"/>
            <a:gd name="connsiteY4" fmla="*/ 2352 h 1497777"/>
            <a:gd name="connsiteX0" fmla="*/ 56 w 1687371"/>
            <a:gd name="connsiteY0" fmla="*/ 1497725 h 1497725"/>
            <a:gd name="connsiteX1" fmla="*/ 381056 w 1687371"/>
            <a:gd name="connsiteY1" fmla="*/ 630950 h 1497725"/>
            <a:gd name="connsiteX2" fmla="*/ 1057331 w 1687371"/>
            <a:gd name="connsiteY2" fmla="*/ 211850 h 1497725"/>
            <a:gd name="connsiteX3" fmla="*/ 1447856 w 1687371"/>
            <a:gd name="connsiteY3" fmla="*/ 78500 h 1497725"/>
            <a:gd name="connsiteX4" fmla="*/ 1685981 w 1687371"/>
            <a:gd name="connsiteY4" fmla="*/ 2300 h 1497725"/>
            <a:gd name="connsiteX0" fmla="*/ 56 w 1687371"/>
            <a:gd name="connsiteY0" fmla="*/ 1497725 h 1497725"/>
            <a:gd name="connsiteX1" fmla="*/ 381056 w 1687371"/>
            <a:gd name="connsiteY1" fmla="*/ 630950 h 1497725"/>
            <a:gd name="connsiteX2" fmla="*/ 1057331 w 1687371"/>
            <a:gd name="connsiteY2" fmla="*/ 211850 h 1497725"/>
            <a:gd name="connsiteX3" fmla="*/ 1447856 w 1687371"/>
            <a:gd name="connsiteY3" fmla="*/ 78500 h 1497725"/>
            <a:gd name="connsiteX4" fmla="*/ 1685981 w 1687371"/>
            <a:gd name="connsiteY4" fmla="*/ 2300 h 1497725"/>
            <a:gd name="connsiteX0" fmla="*/ 27872 w 1715187"/>
            <a:gd name="connsiteY0" fmla="*/ 1497725 h 1497725"/>
            <a:gd name="connsiteX1" fmla="*/ 27872 w 1715187"/>
            <a:gd name="connsiteY1" fmla="*/ 1392951 h 1497725"/>
            <a:gd name="connsiteX2" fmla="*/ 408872 w 1715187"/>
            <a:gd name="connsiteY2" fmla="*/ 630950 h 1497725"/>
            <a:gd name="connsiteX3" fmla="*/ 1085147 w 1715187"/>
            <a:gd name="connsiteY3" fmla="*/ 211850 h 1497725"/>
            <a:gd name="connsiteX4" fmla="*/ 1475672 w 1715187"/>
            <a:gd name="connsiteY4" fmla="*/ 78500 h 1497725"/>
            <a:gd name="connsiteX5" fmla="*/ 1713797 w 1715187"/>
            <a:gd name="connsiteY5" fmla="*/ 2300 h 1497725"/>
            <a:gd name="connsiteX0" fmla="*/ 2502 w 1689817"/>
            <a:gd name="connsiteY0" fmla="*/ 1497725 h 1497725"/>
            <a:gd name="connsiteX1" fmla="*/ 2502 w 1689817"/>
            <a:gd name="connsiteY1" fmla="*/ 1392951 h 1497725"/>
            <a:gd name="connsiteX2" fmla="*/ 383502 w 1689817"/>
            <a:gd name="connsiteY2" fmla="*/ 630950 h 1497725"/>
            <a:gd name="connsiteX3" fmla="*/ 1059777 w 1689817"/>
            <a:gd name="connsiteY3" fmla="*/ 211850 h 1497725"/>
            <a:gd name="connsiteX4" fmla="*/ 1450302 w 1689817"/>
            <a:gd name="connsiteY4" fmla="*/ 78500 h 1497725"/>
            <a:gd name="connsiteX5" fmla="*/ 1688427 w 1689817"/>
            <a:gd name="connsiteY5" fmla="*/ 2300 h 1497725"/>
            <a:gd name="connsiteX0" fmla="*/ 2502 w 1689817"/>
            <a:gd name="connsiteY0" fmla="*/ 1497725 h 1497725"/>
            <a:gd name="connsiteX1" fmla="*/ 2502 w 1689817"/>
            <a:gd name="connsiteY1" fmla="*/ 1392951 h 1497725"/>
            <a:gd name="connsiteX2" fmla="*/ 373977 w 1689817"/>
            <a:gd name="connsiteY2" fmla="*/ 621425 h 1497725"/>
            <a:gd name="connsiteX3" fmla="*/ 1059777 w 1689817"/>
            <a:gd name="connsiteY3" fmla="*/ 211850 h 1497725"/>
            <a:gd name="connsiteX4" fmla="*/ 1450302 w 1689817"/>
            <a:gd name="connsiteY4" fmla="*/ 78500 h 1497725"/>
            <a:gd name="connsiteX5" fmla="*/ 1688427 w 1689817"/>
            <a:gd name="connsiteY5" fmla="*/ 2300 h 1497725"/>
            <a:gd name="connsiteX0" fmla="*/ 2502 w 1689817"/>
            <a:gd name="connsiteY0" fmla="*/ 1497725 h 1497725"/>
            <a:gd name="connsiteX1" fmla="*/ 2502 w 1689817"/>
            <a:gd name="connsiteY1" fmla="*/ 1392951 h 1497725"/>
            <a:gd name="connsiteX2" fmla="*/ 373977 w 1689817"/>
            <a:gd name="connsiteY2" fmla="*/ 621425 h 1497725"/>
            <a:gd name="connsiteX3" fmla="*/ 1059777 w 1689817"/>
            <a:gd name="connsiteY3" fmla="*/ 211850 h 1497725"/>
            <a:gd name="connsiteX4" fmla="*/ 1450302 w 1689817"/>
            <a:gd name="connsiteY4" fmla="*/ 78500 h 1497725"/>
            <a:gd name="connsiteX5" fmla="*/ 1688427 w 1689817"/>
            <a:gd name="connsiteY5" fmla="*/ 2300 h 1497725"/>
            <a:gd name="connsiteX0" fmla="*/ 2502 w 1689817"/>
            <a:gd name="connsiteY0" fmla="*/ 1497725 h 1497725"/>
            <a:gd name="connsiteX1" fmla="*/ 2502 w 1689817"/>
            <a:gd name="connsiteY1" fmla="*/ 1392951 h 1497725"/>
            <a:gd name="connsiteX2" fmla="*/ 373977 w 1689817"/>
            <a:gd name="connsiteY2" fmla="*/ 621425 h 1497725"/>
            <a:gd name="connsiteX3" fmla="*/ 1059777 w 1689817"/>
            <a:gd name="connsiteY3" fmla="*/ 211850 h 1497725"/>
            <a:gd name="connsiteX4" fmla="*/ 1450302 w 1689817"/>
            <a:gd name="connsiteY4" fmla="*/ 78500 h 1497725"/>
            <a:gd name="connsiteX5" fmla="*/ 1688427 w 1689817"/>
            <a:gd name="connsiteY5" fmla="*/ 2300 h 1497725"/>
            <a:gd name="connsiteX0" fmla="*/ 2502 w 1690096"/>
            <a:gd name="connsiteY0" fmla="*/ 1498076 h 1498076"/>
            <a:gd name="connsiteX1" fmla="*/ 2502 w 1690096"/>
            <a:gd name="connsiteY1" fmla="*/ 1393302 h 1498076"/>
            <a:gd name="connsiteX2" fmla="*/ 373977 w 1690096"/>
            <a:gd name="connsiteY2" fmla="*/ 621776 h 1498076"/>
            <a:gd name="connsiteX3" fmla="*/ 1059777 w 1690096"/>
            <a:gd name="connsiteY3" fmla="*/ 212201 h 1498076"/>
            <a:gd name="connsiteX4" fmla="*/ 1450302 w 1690096"/>
            <a:gd name="connsiteY4" fmla="*/ 78851 h 1498076"/>
            <a:gd name="connsiteX5" fmla="*/ 1688427 w 1690096"/>
            <a:gd name="connsiteY5" fmla="*/ 2651 h 1498076"/>
            <a:gd name="connsiteX0" fmla="*/ 2502 w 1688427"/>
            <a:gd name="connsiteY0" fmla="*/ 1495425 h 1495425"/>
            <a:gd name="connsiteX1" fmla="*/ 2502 w 1688427"/>
            <a:gd name="connsiteY1" fmla="*/ 1390651 h 1495425"/>
            <a:gd name="connsiteX2" fmla="*/ 373977 w 1688427"/>
            <a:gd name="connsiteY2" fmla="*/ 619125 h 1495425"/>
            <a:gd name="connsiteX3" fmla="*/ 1059777 w 1688427"/>
            <a:gd name="connsiteY3" fmla="*/ 209550 h 1495425"/>
            <a:gd name="connsiteX4" fmla="*/ 1688427 w 1688427"/>
            <a:gd name="connsiteY4" fmla="*/ 0 h 1495425"/>
            <a:gd name="connsiteX0" fmla="*/ 2502 w 1688427"/>
            <a:gd name="connsiteY0" fmla="*/ 1500252 h 1500252"/>
            <a:gd name="connsiteX1" fmla="*/ 2502 w 1688427"/>
            <a:gd name="connsiteY1" fmla="*/ 1395478 h 1500252"/>
            <a:gd name="connsiteX2" fmla="*/ 373977 w 1688427"/>
            <a:gd name="connsiteY2" fmla="*/ 623952 h 1500252"/>
            <a:gd name="connsiteX3" fmla="*/ 1059777 w 1688427"/>
            <a:gd name="connsiteY3" fmla="*/ 214377 h 1500252"/>
            <a:gd name="connsiteX4" fmla="*/ 1688427 w 1688427"/>
            <a:gd name="connsiteY4" fmla="*/ 4827 h 1500252"/>
            <a:gd name="connsiteX0" fmla="*/ 2502 w 1688427"/>
            <a:gd name="connsiteY0" fmla="*/ 1500252 h 1500252"/>
            <a:gd name="connsiteX1" fmla="*/ 2502 w 1688427"/>
            <a:gd name="connsiteY1" fmla="*/ 1395478 h 1500252"/>
            <a:gd name="connsiteX2" fmla="*/ 373977 w 1688427"/>
            <a:gd name="connsiteY2" fmla="*/ 623952 h 1500252"/>
            <a:gd name="connsiteX3" fmla="*/ 1059777 w 1688427"/>
            <a:gd name="connsiteY3" fmla="*/ 214377 h 1500252"/>
            <a:gd name="connsiteX4" fmla="*/ 1688427 w 1688427"/>
            <a:gd name="connsiteY4" fmla="*/ 4827 h 1500252"/>
            <a:gd name="connsiteX0" fmla="*/ 2502 w 1688427"/>
            <a:gd name="connsiteY0" fmla="*/ 1500835 h 1500835"/>
            <a:gd name="connsiteX1" fmla="*/ 2502 w 1688427"/>
            <a:gd name="connsiteY1" fmla="*/ 1396061 h 1500835"/>
            <a:gd name="connsiteX2" fmla="*/ 373977 w 1688427"/>
            <a:gd name="connsiteY2" fmla="*/ 624535 h 1500835"/>
            <a:gd name="connsiteX3" fmla="*/ 1059777 w 1688427"/>
            <a:gd name="connsiteY3" fmla="*/ 214960 h 1500835"/>
            <a:gd name="connsiteX4" fmla="*/ 1688427 w 1688427"/>
            <a:gd name="connsiteY4" fmla="*/ 5410 h 1500835"/>
            <a:gd name="connsiteX0" fmla="*/ 2502 w 1688427"/>
            <a:gd name="connsiteY0" fmla="*/ 1501602 h 1501602"/>
            <a:gd name="connsiteX1" fmla="*/ 2502 w 1688427"/>
            <a:gd name="connsiteY1" fmla="*/ 1396828 h 1501602"/>
            <a:gd name="connsiteX2" fmla="*/ 373977 w 1688427"/>
            <a:gd name="connsiteY2" fmla="*/ 625302 h 1501602"/>
            <a:gd name="connsiteX3" fmla="*/ 1021677 w 1688427"/>
            <a:gd name="connsiteY3" fmla="*/ 196677 h 1501602"/>
            <a:gd name="connsiteX4" fmla="*/ 1688427 w 1688427"/>
            <a:gd name="connsiteY4" fmla="*/ 6177 h 1501602"/>
            <a:gd name="connsiteX0" fmla="*/ 2502 w 1688427"/>
            <a:gd name="connsiteY0" fmla="*/ 1501152 h 1501152"/>
            <a:gd name="connsiteX1" fmla="*/ 2502 w 1688427"/>
            <a:gd name="connsiteY1" fmla="*/ 1396378 h 1501152"/>
            <a:gd name="connsiteX2" fmla="*/ 373977 w 1688427"/>
            <a:gd name="connsiteY2" fmla="*/ 672477 h 1501152"/>
            <a:gd name="connsiteX3" fmla="*/ 1021677 w 1688427"/>
            <a:gd name="connsiteY3" fmla="*/ 196227 h 1501152"/>
            <a:gd name="connsiteX4" fmla="*/ 1688427 w 1688427"/>
            <a:gd name="connsiteY4" fmla="*/ 5727 h 1501152"/>
            <a:gd name="connsiteX0" fmla="*/ 2502 w 1688427"/>
            <a:gd name="connsiteY0" fmla="*/ 1500200 h 1500200"/>
            <a:gd name="connsiteX1" fmla="*/ 2502 w 1688427"/>
            <a:gd name="connsiteY1" fmla="*/ 1395426 h 1500200"/>
            <a:gd name="connsiteX2" fmla="*/ 373977 w 1688427"/>
            <a:gd name="connsiteY2" fmla="*/ 671525 h 1500200"/>
            <a:gd name="connsiteX3" fmla="*/ 1040727 w 1688427"/>
            <a:gd name="connsiteY3" fmla="*/ 223850 h 1500200"/>
            <a:gd name="connsiteX4" fmla="*/ 1688427 w 1688427"/>
            <a:gd name="connsiteY4" fmla="*/ 4775 h 1500200"/>
            <a:gd name="connsiteX0" fmla="*/ 0 w 1685925"/>
            <a:gd name="connsiteY0" fmla="*/ 1500200 h 1500200"/>
            <a:gd name="connsiteX1" fmla="*/ 47625 w 1685925"/>
            <a:gd name="connsiteY1" fmla="*/ 1252551 h 1500200"/>
            <a:gd name="connsiteX2" fmla="*/ 371475 w 1685925"/>
            <a:gd name="connsiteY2" fmla="*/ 671525 h 1500200"/>
            <a:gd name="connsiteX3" fmla="*/ 1038225 w 1685925"/>
            <a:gd name="connsiteY3" fmla="*/ 223850 h 1500200"/>
            <a:gd name="connsiteX4" fmla="*/ 1685925 w 1685925"/>
            <a:gd name="connsiteY4" fmla="*/ 4775 h 1500200"/>
            <a:gd name="connsiteX0" fmla="*/ 0 w 1685925"/>
            <a:gd name="connsiteY0" fmla="*/ 1500200 h 1500200"/>
            <a:gd name="connsiteX1" fmla="*/ 47625 w 1685925"/>
            <a:gd name="connsiteY1" fmla="*/ 1252551 h 1500200"/>
            <a:gd name="connsiteX2" fmla="*/ 371475 w 1685925"/>
            <a:gd name="connsiteY2" fmla="*/ 671525 h 1500200"/>
            <a:gd name="connsiteX3" fmla="*/ 1038225 w 1685925"/>
            <a:gd name="connsiteY3" fmla="*/ 223850 h 1500200"/>
            <a:gd name="connsiteX4" fmla="*/ 1685925 w 1685925"/>
            <a:gd name="connsiteY4" fmla="*/ 4775 h 1500200"/>
            <a:gd name="connsiteX0" fmla="*/ 0 w 1552575"/>
            <a:gd name="connsiteY0" fmla="*/ 1454020 h 1454020"/>
            <a:gd name="connsiteX1" fmla="*/ 47625 w 1552575"/>
            <a:gd name="connsiteY1" fmla="*/ 1206371 h 1454020"/>
            <a:gd name="connsiteX2" fmla="*/ 371475 w 1552575"/>
            <a:gd name="connsiteY2" fmla="*/ 625345 h 1454020"/>
            <a:gd name="connsiteX3" fmla="*/ 1038225 w 1552575"/>
            <a:gd name="connsiteY3" fmla="*/ 177670 h 1454020"/>
            <a:gd name="connsiteX4" fmla="*/ 1552575 w 1552575"/>
            <a:gd name="connsiteY4" fmla="*/ 6220 h 1454020"/>
            <a:gd name="connsiteX0" fmla="*/ 0 w 1552575"/>
            <a:gd name="connsiteY0" fmla="*/ 1454236 h 1454236"/>
            <a:gd name="connsiteX1" fmla="*/ 47625 w 1552575"/>
            <a:gd name="connsiteY1" fmla="*/ 1206587 h 1454236"/>
            <a:gd name="connsiteX2" fmla="*/ 400050 w 1552575"/>
            <a:gd name="connsiteY2" fmla="*/ 654136 h 1454236"/>
            <a:gd name="connsiteX3" fmla="*/ 1038225 w 1552575"/>
            <a:gd name="connsiteY3" fmla="*/ 177886 h 1454236"/>
            <a:gd name="connsiteX4" fmla="*/ 1552575 w 1552575"/>
            <a:gd name="connsiteY4" fmla="*/ 6436 h 1454236"/>
            <a:gd name="connsiteX0" fmla="*/ 0 w 1552575"/>
            <a:gd name="connsiteY0" fmla="*/ 1454236 h 1454236"/>
            <a:gd name="connsiteX1" fmla="*/ 104775 w 1552575"/>
            <a:gd name="connsiteY1" fmla="*/ 1073237 h 1454236"/>
            <a:gd name="connsiteX2" fmla="*/ 400050 w 1552575"/>
            <a:gd name="connsiteY2" fmla="*/ 654136 h 1454236"/>
            <a:gd name="connsiteX3" fmla="*/ 1038225 w 1552575"/>
            <a:gd name="connsiteY3" fmla="*/ 177886 h 1454236"/>
            <a:gd name="connsiteX4" fmla="*/ 1552575 w 1552575"/>
            <a:gd name="connsiteY4" fmla="*/ 6436 h 1454236"/>
            <a:gd name="connsiteX0" fmla="*/ 0 w 1552575"/>
            <a:gd name="connsiteY0" fmla="*/ 1454236 h 1454236"/>
            <a:gd name="connsiteX1" fmla="*/ 95250 w 1552575"/>
            <a:gd name="connsiteY1" fmla="*/ 1025612 h 1454236"/>
            <a:gd name="connsiteX2" fmla="*/ 400050 w 1552575"/>
            <a:gd name="connsiteY2" fmla="*/ 654136 h 1454236"/>
            <a:gd name="connsiteX3" fmla="*/ 1038225 w 1552575"/>
            <a:gd name="connsiteY3" fmla="*/ 177886 h 1454236"/>
            <a:gd name="connsiteX4" fmla="*/ 1552575 w 1552575"/>
            <a:gd name="connsiteY4" fmla="*/ 6436 h 1454236"/>
            <a:gd name="connsiteX0" fmla="*/ 0 w 1552575"/>
            <a:gd name="connsiteY0" fmla="*/ 1454236 h 1454236"/>
            <a:gd name="connsiteX1" fmla="*/ 123825 w 1552575"/>
            <a:gd name="connsiteY1" fmla="*/ 1035137 h 1454236"/>
            <a:gd name="connsiteX2" fmla="*/ 400050 w 1552575"/>
            <a:gd name="connsiteY2" fmla="*/ 654136 h 1454236"/>
            <a:gd name="connsiteX3" fmla="*/ 1038225 w 1552575"/>
            <a:gd name="connsiteY3" fmla="*/ 177886 h 1454236"/>
            <a:gd name="connsiteX4" fmla="*/ 1552575 w 1552575"/>
            <a:gd name="connsiteY4" fmla="*/ 6436 h 1454236"/>
            <a:gd name="connsiteX0" fmla="*/ 0 w 1552575"/>
            <a:gd name="connsiteY0" fmla="*/ 1453749 h 1453749"/>
            <a:gd name="connsiteX1" fmla="*/ 123825 w 1552575"/>
            <a:gd name="connsiteY1" fmla="*/ 1034650 h 1453749"/>
            <a:gd name="connsiteX2" fmla="*/ 419100 w 1552575"/>
            <a:gd name="connsiteY2" fmla="*/ 586974 h 1453749"/>
            <a:gd name="connsiteX3" fmla="*/ 1038225 w 1552575"/>
            <a:gd name="connsiteY3" fmla="*/ 177399 h 1453749"/>
            <a:gd name="connsiteX4" fmla="*/ 1552575 w 1552575"/>
            <a:gd name="connsiteY4" fmla="*/ 5949 h 1453749"/>
            <a:gd name="connsiteX0" fmla="*/ 0 w 1571625"/>
            <a:gd name="connsiteY0" fmla="*/ 1490727 h 1490727"/>
            <a:gd name="connsiteX1" fmla="*/ 123825 w 1571625"/>
            <a:gd name="connsiteY1" fmla="*/ 1071628 h 1490727"/>
            <a:gd name="connsiteX2" fmla="*/ 419100 w 1571625"/>
            <a:gd name="connsiteY2" fmla="*/ 623952 h 1490727"/>
            <a:gd name="connsiteX3" fmla="*/ 1038225 w 1571625"/>
            <a:gd name="connsiteY3" fmla="*/ 214377 h 1490727"/>
            <a:gd name="connsiteX4" fmla="*/ 1571625 w 1571625"/>
            <a:gd name="connsiteY4" fmla="*/ 4827 h 1490727"/>
            <a:gd name="connsiteX0" fmla="*/ 0 w 1581150"/>
            <a:gd name="connsiteY0" fmla="*/ 1518700 h 1518700"/>
            <a:gd name="connsiteX1" fmla="*/ 123825 w 1581150"/>
            <a:gd name="connsiteY1" fmla="*/ 1099601 h 1518700"/>
            <a:gd name="connsiteX2" fmla="*/ 419100 w 1581150"/>
            <a:gd name="connsiteY2" fmla="*/ 651925 h 1518700"/>
            <a:gd name="connsiteX3" fmla="*/ 1038225 w 1581150"/>
            <a:gd name="connsiteY3" fmla="*/ 242350 h 1518700"/>
            <a:gd name="connsiteX4" fmla="*/ 1581150 w 1581150"/>
            <a:gd name="connsiteY4" fmla="*/ 4225 h 1518700"/>
            <a:gd name="connsiteX0" fmla="*/ 0 w 1581150"/>
            <a:gd name="connsiteY0" fmla="*/ 1518700 h 1518700"/>
            <a:gd name="connsiteX1" fmla="*/ 123825 w 1581150"/>
            <a:gd name="connsiteY1" fmla="*/ 1099601 h 1518700"/>
            <a:gd name="connsiteX2" fmla="*/ 419100 w 1581150"/>
            <a:gd name="connsiteY2" fmla="*/ 651925 h 1518700"/>
            <a:gd name="connsiteX3" fmla="*/ 1038225 w 1581150"/>
            <a:gd name="connsiteY3" fmla="*/ 242350 h 1518700"/>
            <a:gd name="connsiteX4" fmla="*/ 1581150 w 1581150"/>
            <a:gd name="connsiteY4" fmla="*/ 4225 h 1518700"/>
            <a:gd name="connsiteX0" fmla="*/ 0 w 1581150"/>
            <a:gd name="connsiteY0" fmla="*/ 1518700 h 1518700"/>
            <a:gd name="connsiteX1" fmla="*/ 123825 w 1581150"/>
            <a:gd name="connsiteY1" fmla="*/ 1099601 h 1518700"/>
            <a:gd name="connsiteX2" fmla="*/ 419100 w 1581150"/>
            <a:gd name="connsiteY2" fmla="*/ 651925 h 1518700"/>
            <a:gd name="connsiteX3" fmla="*/ 1038225 w 1581150"/>
            <a:gd name="connsiteY3" fmla="*/ 242350 h 1518700"/>
            <a:gd name="connsiteX4" fmla="*/ 1581150 w 1581150"/>
            <a:gd name="connsiteY4" fmla="*/ 4225 h 1518700"/>
            <a:gd name="connsiteX0" fmla="*/ 0 w 1581150"/>
            <a:gd name="connsiteY0" fmla="*/ 1518700 h 1518700"/>
            <a:gd name="connsiteX1" fmla="*/ 123825 w 1581150"/>
            <a:gd name="connsiteY1" fmla="*/ 1099601 h 1518700"/>
            <a:gd name="connsiteX2" fmla="*/ 419100 w 1581150"/>
            <a:gd name="connsiteY2" fmla="*/ 651925 h 1518700"/>
            <a:gd name="connsiteX3" fmla="*/ 1038225 w 1581150"/>
            <a:gd name="connsiteY3" fmla="*/ 242350 h 1518700"/>
            <a:gd name="connsiteX4" fmla="*/ 1581150 w 1581150"/>
            <a:gd name="connsiteY4" fmla="*/ 4225 h 1518700"/>
            <a:gd name="connsiteX0" fmla="*/ 0 w 1657350"/>
            <a:gd name="connsiteY0" fmla="*/ 1613950 h 1613950"/>
            <a:gd name="connsiteX1" fmla="*/ 200025 w 1657350"/>
            <a:gd name="connsiteY1" fmla="*/ 1099601 h 1613950"/>
            <a:gd name="connsiteX2" fmla="*/ 495300 w 1657350"/>
            <a:gd name="connsiteY2" fmla="*/ 651925 h 1613950"/>
            <a:gd name="connsiteX3" fmla="*/ 1114425 w 1657350"/>
            <a:gd name="connsiteY3" fmla="*/ 242350 h 1613950"/>
            <a:gd name="connsiteX4" fmla="*/ 1657350 w 1657350"/>
            <a:gd name="connsiteY4" fmla="*/ 4225 h 1613950"/>
            <a:gd name="connsiteX0" fmla="*/ 0 w 1590675"/>
            <a:gd name="connsiteY0" fmla="*/ 1452025 h 1452025"/>
            <a:gd name="connsiteX1" fmla="*/ 133350 w 1590675"/>
            <a:gd name="connsiteY1" fmla="*/ 1099601 h 1452025"/>
            <a:gd name="connsiteX2" fmla="*/ 428625 w 1590675"/>
            <a:gd name="connsiteY2" fmla="*/ 651925 h 1452025"/>
            <a:gd name="connsiteX3" fmla="*/ 1047750 w 1590675"/>
            <a:gd name="connsiteY3" fmla="*/ 242350 h 1452025"/>
            <a:gd name="connsiteX4" fmla="*/ 1590675 w 1590675"/>
            <a:gd name="connsiteY4" fmla="*/ 4225 h 1452025"/>
            <a:gd name="connsiteX0" fmla="*/ 0 w 1590675"/>
            <a:gd name="connsiteY0" fmla="*/ 1452025 h 1452025"/>
            <a:gd name="connsiteX1" fmla="*/ 133350 w 1590675"/>
            <a:gd name="connsiteY1" fmla="*/ 1099601 h 1452025"/>
            <a:gd name="connsiteX2" fmla="*/ 457200 w 1590675"/>
            <a:gd name="connsiteY2" fmla="*/ 651925 h 1452025"/>
            <a:gd name="connsiteX3" fmla="*/ 1047750 w 1590675"/>
            <a:gd name="connsiteY3" fmla="*/ 242350 h 1452025"/>
            <a:gd name="connsiteX4" fmla="*/ 1590675 w 1590675"/>
            <a:gd name="connsiteY4" fmla="*/ 4225 h 1452025"/>
            <a:gd name="connsiteX0" fmla="*/ 0 w 1590675"/>
            <a:gd name="connsiteY0" fmla="*/ 1451598 h 1451598"/>
            <a:gd name="connsiteX1" fmla="*/ 133350 w 1590675"/>
            <a:gd name="connsiteY1" fmla="*/ 1099174 h 1451598"/>
            <a:gd name="connsiteX2" fmla="*/ 571500 w 1590675"/>
            <a:gd name="connsiteY2" fmla="*/ 518148 h 1451598"/>
            <a:gd name="connsiteX3" fmla="*/ 1047750 w 1590675"/>
            <a:gd name="connsiteY3" fmla="*/ 241923 h 1451598"/>
            <a:gd name="connsiteX4" fmla="*/ 1590675 w 1590675"/>
            <a:gd name="connsiteY4" fmla="*/ 3798 h 1451598"/>
            <a:gd name="connsiteX0" fmla="*/ 0 w 1590675"/>
            <a:gd name="connsiteY0" fmla="*/ 1453323 h 1453323"/>
            <a:gd name="connsiteX1" fmla="*/ 133350 w 1590675"/>
            <a:gd name="connsiteY1" fmla="*/ 1100899 h 1453323"/>
            <a:gd name="connsiteX2" fmla="*/ 571500 w 1590675"/>
            <a:gd name="connsiteY2" fmla="*/ 519873 h 1453323"/>
            <a:gd name="connsiteX3" fmla="*/ 1066800 w 1590675"/>
            <a:gd name="connsiteY3" fmla="*/ 176973 h 1453323"/>
            <a:gd name="connsiteX4" fmla="*/ 1590675 w 1590675"/>
            <a:gd name="connsiteY4" fmla="*/ 5523 h 1453323"/>
            <a:gd name="connsiteX0" fmla="*/ 0 w 1590675"/>
            <a:gd name="connsiteY0" fmla="*/ 1453105 h 1453105"/>
            <a:gd name="connsiteX1" fmla="*/ 133350 w 1590675"/>
            <a:gd name="connsiteY1" fmla="*/ 1100681 h 1453105"/>
            <a:gd name="connsiteX2" fmla="*/ 495300 w 1590675"/>
            <a:gd name="connsiteY2" fmla="*/ 481555 h 1453105"/>
            <a:gd name="connsiteX3" fmla="*/ 1066800 w 1590675"/>
            <a:gd name="connsiteY3" fmla="*/ 176755 h 1453105"/>
            <a:gd name="connsiteX4" fmla="*/ 1590675 w 1590675"/>
            <a:gd name="connsiteY4" fmla="*/ 5305 h 1453105"/>
            <a:gd name="connsiteX0" fmla="*/ 0 w 1590675"/>
            <a:gd name="connsiteY0" fmla="*/ 1454308 h 1454308"/>
            <a:gd name="connsiteX1" fmla="*/ 133350 w 1590675"/>
            <a:gd name="connsiteY1" fmla="*/ 1101884 h 1454308"/>
            <a:gd name="connsiteX2" fmla="*/ 495300 w 1590675"/>
            <a:gd name="connsiteY2" fmla="*/ 482758 h 1454308"/>
            <a:gd name="connsiteX3" fmla="*/ 1019175 w 1590675"/>
            <a:gd name="connsiteY3" fmla="*/ 149383 h 1454308"/>
            <a:gd name="connsiteX4" fmla="*/ 1590675 w 1590675"/>
            <a:gd name="connsiteY4" fmla="*/ 6508 h 1454308"/>
            <a:gd name="connsiteX0" fmla="*/ 0 w 1600200"/>
            <a:gd name="connsiteY0" fmla="*/ 1481842 h 1481842"/>
            <a:gd name="connsiteX1" fmla="*/ 133350 w 1600200"/>
            <a:gd name="connsiteY1" fmla="*/ 1129418 h 1481842"/>
            <a:gd name="connsiteX2" fmla="*/ 495300 w 1600200"/>
            <a:gd name="connsiteY2" fmla="*/ 510292 h 1481842"/>
            <a:gd name="connsiteX3" fmla="*/ 1019175 w 1600200"/>
            <a:gd name="connsiteY3" fmla="*/ 176917 h 1481842"/>
            <a:gd name="connsiteX4" fmla="*/ 1600200 w 1600200"/>
            <a:gd name="connsiteY4" fmla="*/ 5467 h 1481842"/>
            <a:gd name="connsiteX0" fmla="*/ 0 w 1647825"/>
            <a:gd name="connsiteY0" fmla="*/ 1491089 h 1491089"/>
            <a:gd name="connsiteX1" fmla="*/ 133350 w 1647825"/>
            <a:gd name="connsiteY1" fmla="*/ 1138665 h 1491089"/>
            <a:gd name="connsiteX2" fmla="*/ 495300 w 1647825"/>
            <a:gd name="connsiteY2" fmla="*/ 519539 h 1491089"/>
            <a:gd name="connsiteX3" fmla="*/ 1019175 w 1647825"/>
            <a:gd name="connsiteY3" fmla="*/ 186164 h 1491089"/>
            <a:gd name="connsiteX4" fmla="*/ 1647825 w 1647825"/>
            <a:gd name="connsiteY4" fmla="*/ 5189 h 1491089"/>
            <a:gd name="connsiteX0" fmla="*/ 0 w 1609725"/>
            <a:gd name="connsiteY0" fmla="*/ 1491089 h 1491089"/>
            <a:gd name="connsiteX1" fmla="*/ 133350 w 1609725"/>
            <a:gd name="connsiteY1" fmla="*/ 1138665 h 1491089"/>
            <a:gd name="connsiteX2" fmla="*/ 495300 w 1609725"/>
            <a:gd name="connsiteY2" fmla="*/ 519539 h 1491089"/>
            <a:gd name="connsiteX3" fmla="*/ 1019175 w 1609725"/>
            <a:gd name="connsiteY3" fmla="*/ 186164 h 1491089"/>
            <a:gd name="connsiteX4" fmla="*/ 1609725 w 1609725"/>
            <a:gd name="connsiteY4" fmla="*/ 5189 h 1491089"/>
            <a:gd name="connsiteX0" fmla="*/ 0 w 1609725"/>
            <a:gd name="connsiteY0" fmla="*/ 1491191 h 1491191"/>
            <a:gd name="connsiteX1" fmla="*/ 133350 w 1609725"/>
            <a:gd name="connsiteY1" fmla="*/ 1138767 h 1491191"/>
            <a:gd name="connsiteX2" fmla="*/ 523875 w 1609725"/>
            <a:gd name="connsiteY2" fmla="*/ 538691 h 1491191"/>
            <a:gd name="connsiteX3" fmla="*/ 1019175 w 1609725"/>
            <a:gd name="connsiteY3" fmla="*/ 186266 h 1491191"/>
            <a:gd name="connsiteX4" fmla="*/ 1609725 w 1609725"/>
            <a:gd name="connsiteY4" fmla="*/ 5291 h 1491191"/>
            <a:gd name="connsiteX0" fmla="*/ 0 w 1609725"/>
            <a:gd name="connsiteY0" fmla="*/ 1491090 h 1491090"/>
            <a:gd name="connsiteX1" fmla="*/ 133350 w 1609725"/>
            <a:gd name="connsiteY1" fmla="*/ 1138666 h 1491090"/>
            <a:gd name="connsiteX2" fmla="*/ 485775 w 1609725"/>
            <a:gd name="connsiteY2" fmla="*/ 519540 h 1491090"/>
            <a:gd name="connsiteX3" fmla="*/ 1019175 w 1609725"/>
            <a:gd name="connsiteY3" fmla="*/ 186165 h 1491090"/>
            <a:gd name="connsiteX4" fmla="*/ 1609725 w 1609725"/>
            <a:gd name="connsiteY4" fmla="*/ 5190 h 1491090"/>
            <a:gd name="connsiteX0" fmla="*/ 0 w 1609725"/>
            <a:gd name="connsiteY0" fmla="*/ 1491423 h 1491423"/>
            <a:gd name="connsiteX1" fmla="*/ 133350 w 1609725"/>
            <a:gd name="connsiteY1" fmla="*/ 1138999 h 1491423"/>
            <a:gd name="connsiteX2" fmla="*/ 485775 w 1609725"/>
            <a:gd name="connsiteY2" fmla="*/ 519873 h 1491423"/>
            <a:gd name="connsiteX3" fmla="*/ 990600 w 1609725"/>
            <a:gd name="connsiteY3" fmla="*/ 176973 h 1491423"/>
            <a:gd name="connsiteX4" fmla="*/ 1609725 w 1609725"/>
            <a:gd name="connsiteY4" fmla="*/ 5523 h 1491423"/>
            <a:gd name="connsiteX0" fmla="*/ 0 w 1609725"/>
            <a:gd name="connsiteY0" fmla="*/ 1491423 h 1491423"/>
            <a:gd name="connsiteX1" fmla="*/ 133350 w 1609725"/>
            <a:gd name="connsiteY1" fmla="*/ 1138999 h 1491423"/>
            <a:gd name="connsiteX2" fmla="*/ 514350 w 1609725"/>
            <a:gd name="connsiteY2" fmla="*/ 519873 h 1491423"/>
            <a:gd name="connsiteX3" fmla="*/ 990600 w 1609725"/>
            <a:gd name="connsiteY3" fmla="*/ 176973 h 1491423"/>
            <a:gd name="connsiteX4" fmla="*/ 1609725 w 1609725"/>
            <a:gd name="connsiteY4" fmla="*/ 5523 h 1491423"/>
            <a:gd name="connsiteX0" fmla="*/ 0 w 1581732"/>
            <a:gd name="connsiteY0" fmla="*/ 1454172 h 1454172"/>
            <a:gd name="connsiteX1" fmla="*/ 105357 w 1581732"/>
            <a:gd name="connsiteY1" fmla="*/ 1138999 h 1454172"/>
            <a:gd name="connsiteX2" fmla="*/ 486357 w 1581732"/>
            <a:gd name="connsiteY2" fmla="*/ 519873 h 1454172"/>
            <a:gd name="connsiteX3" fmla="*/ 962607 w 1581732"/>
            <a:gd name="connsiteY3" fmla="*/ 176973 h 1454172"/>
            <a:gd name="connsiteX4" fmla="*/ 1581732 w 1581732"/>
            <a:gd name="connsiteY4" fmla="*/ 5523 h 1454172"/>
            <a:gd name="connsiteX0" fmla="*/ 0 w 1581732"/>
            <a:gd name="connsiteY0" fmla="*/ 1454172 h 1454172"/>
            <a:gd name="connsiteX1" fmla="*/ 133350 w 1581732"/>
            <a:gd name="connsiteY1" fmla="*/ 1120373 h 1454172"/>
            <a:gd name="connsiteX2" fmla="*/ 486357 w 1581732"/>
            <a:gd name="connsiteY2" fmla="*/ 519873 h 1454172"/>
            <a:gd name="connsiteX3" fmla="*/ 962607 w 1581732"/>
            <a:gd name="connsiteY3" fmla="*/ 176973 h 1454172"/>
            <a:gd name="connsiteX4" fmla="*/ 1581732 w 1581732"/>
            <a:gd name="connsiteY4" fmla="*/ 5523 h 1454172"/>
            <a:gd name="connsiteX0" fmla="*/ 0 w 1544407"/>
            <a:gd name="connsiteY0" fmla="*/ 1463157 h 1463157"/>
            <a:gd name="connsiteX1" fmla="*/ 133350 w 1544407"/>
            <a:gd name="connsiteY1" fmla="*/ 1129358 h 1463157"/>
            <a:gd name="connsiteX2" fmla="*/ 486357 w 1544407"/>
            <a:gd name="connsiteY2" fmla="*/ 528858 h 1463157"/>
            <a:gd name="connsiteX3" fmla="*/ 962607 w 1544407"/>
            <a:gd name="connsiteY3" fmla="*/ 185958 h 1463157"/>
            <a:gd name="connsiteX4" fmla="*/ 1544407 w 1544407"/>
            <a:gd name="connsiteY4" fmla="*/ 5196 h 1463157"/>
            <a:gd name="connsiteX0" fmla="*/ 0 w 1764822"/>
            <a:gd name="connsiteY0" fmla="*/ 2050375 h 2050375"/>
            <a:gd name="connsiteX1" fmla="*/ 353765 w 1764822"/>
            <a:gd name="connsiteY1" fmla="*/ 1129358 h 2050375"/>
            <a:gd name="connsiteX2" fmla="*/ 706772 w 1764822"/>
            <a:gd name="connsiteY2" fmla="*/ 528858 h 2050375"/>
            <a:gd name="connsiteX3" fmla="*/ 1183022 w 1764822"/>
            <a:gd name="connsiteY3" fmla="*/ 185958 h 2050375"/>
            <a:gd name="connsiteX4" fmla="*/ 1764822 w 1764822"/>
            <a:gd name="connsiteY4" fmla="*/ 5196 h 2050375"/>
            <a:gd name="connsiteX0" fmla="*/ 0 w 1698698"/>
            <a:gd name="connsiteY0" fmla="*/ 2065166 h 2065166"/>
            <a:gd name="connsiteX1" fmla="*/ 353765 w 1698698"/>
            <a:gd name="connsiteY1" fmla="*/ 1144149 h 2065166"/>
            <a:gd name="connsiteX2" fmla="*/ 706772 w 1698698"/>
            <a:gd name="connsiteY2" fmla="*/ 543649 h 2065166"/>
            <a:gd name="connsiteX3" fmla="*/ 1183022 w 1698698"/>
            <a:gd name="connsiteY3" fmla="*/ 200749 h 2065166"/>
            <a:gd name="connsiteX4" fmla="*/ 1698698 w 1698698"/>
            <a:gd name="connsiteY4" fmla="*/ 4734 h 2065166"/>
            <a:gd name="connsiteX0" fmla="*/ 0 w 1698698"/>
            <a:gd name="connsiteY0" fmla="*/ 2065166 h 2065166"/>
            <a:gd name="connsiteX1" fmla="*/ 323878 w 1698698"/>
            <a:gd name="connsiteY1" fmla="*/ 1137990 h 2065166"/>
            <a:gd name="connsiteX2" fmla="*/ 706772 w 1698698"/>
            <a:gd name="connsiteY2" fmla="*/ 543649 h 2065166"/>
            <a:gd name="connsiteX3" fmla="*/ 1183022 w 1698698"/>
            <a:gd name="connsiteY3" fmla="*/ 200749 h 2065166"/>
            <a:gd name="connsiteX4" fmla="*/ 1698698 w 1698698"/>
            <a:gd name="connsiteY4" fmla="*/ 4734 h 2065166"/>
            <a:gd name="connsiteX0" fmla="*/ 0 w 1698698"/>
            <a:gd name="connsiteY0" fmla="*/ 2065166 h 2065166"/>
            <a:gd name="connsiteX1" fmla="*/ 323878 w 1698698"/>
            <a:gd name="connsiteY1" fmla="*/ 1137990 h 2065166"/>
            <a:gd name="connsiteX2" fmla="*/ 706772 w 1698698"/>
            <a:gd name="connsiteY2" fmla="*/ 482061 h 2065166"/>
            <a:gd name="connsiteX3" fmla="*/ 1183022 w 1698698"/>
            <a:gd name="connsiteY3" fmla="*/ 200749 h 2065166"/>
            <a:gd name="connsiteX4" fmla="*/ 1698698 w 1698698"/>
            <a:gd name="connsiteY4" fmla="*/ 4734 h 2065166"/>
            <a:gd name="connsiteX0" fmla="*/ 0 w 1698698"/>
            <a:gd name="connsiteY0" fmla="*/ 2066197 h 2066197"/>
            <a:gd name="connsiteX1" fmla="*/ 323878 w 1698698"/>
            <a:gd name="connsiteY1" fmla="*/ 1139021 h 2066197"/>
            <a:gd name="connsiteX2" fmla="*/ 706772 w 1698698"/>
            <a:gd name="connsiteY2" fmla="*/ 483092 h 2066197"/>
            <a:gd name="connsiteX3" fmla="*/ 1177045 w 1698698"/>
            <a:gd name="connsiteY3" fmla="*/ 170986 h 2066197"/>
            <a:gd name="connsiteX4" fmla="*/ 1698698 w 1698698"/>
            <a:gd name="connsiteY4" fmla="*/ 5765 h 2066197"/>
            <a:gd name="connsiteX0" fmla="*/ 0 w 1698698"/>
            <a:gd name="connsiteY0" fmla="*/ 2067394 h 2067394"/>
            <a:gd name="connsiteX1" fmla="*/ 323878 w 1698698"/>
            <a:gd name="connsiteY1" fmla="*/ 1140218 h 2067394"/>
            <a:gd name="connsiteX2" fmla="*/ 706772 w 1698698"/>
            <a:gd name="connsiteY2" fmla="*/ 484289 h 2067394"/>
            <a:gd name="connsiteX3" fmla="*/ 1153136 w 1698698"/>
            <a:gd name="connsiteY3" fmla="*/ 147547 h 2067394"/>
            <a:gd name="connsiteX4" fmla="*/ 1698698 w 1698698"/>
            <a:gd name="connsiteY4" fmla="*/ 6962 h 2067394"/>
            <a:gd name="connsiteX0" fmla="*/ 0 w 1698698"/>
            <a:gd name="connsiteY0" fmla="*/ 2067394 h 2067394"/>
            <a:gd name="connsiteX1" fmla="*/ 323878 w 1698698"/>
            <a:gd name="connsiteY1" fmla="*/ 1140218 h 2067394"/>
            <a:gd name="connsiteX2" fmla="*/ 706772 w 1698698"/>
            <a:gd name="connsiteY2" fmla="*/ 484289 h 2067394"/>
            <a:gd name="connsiteX3" fmla="*/ 1153136 w 1698698"/>
            <a:gd name="connsiteY3" fmla="*/ 147547 h 2067394"/>
            <a:gd name="connsiteX4" fmla="*/ 1698698 w 1698698"/>
            <a:gd name="connsiteY4" fmla="*/ 6962 h 2067394"/>
            <a:gd name="connsiteX0" fmla="*/ 0 w 1698698"/>
            <a:gd name="connsiteY0" fmla="*/ 2060432 h 2060432"/>
            <a:gd name="connsiteX1" fmla="*/ 323878 w 1698698"/>
            <a:gd name="connsiteY1" fmla="*/ 1133256 h 2060432"/>
            <a:gd name="connsiteX2" fmla="*/ 706772 w 1698698"/>
            <a:gd name="connsiteY2" fmla="*/ 477327 h 2060432"/>
            <a:gd name="connsiteX3" fmla="*/ 1153136 w 1698698"/>
            <a:gd name="connsiteY3" fmla="*/ 140585 h 2060432"/>
            <a:gd name="connsiteX4" fmla="*/ 1698698 w 1698698"/>
            <a:gd name="connsiteY4" fmla="*/ 0 h 2060432"/>
            <a:gd name="connsiteX0" fmla="*/ 0 w 1698698"/>
            <a:gd name="connsiteY0" fmla="*/ 2069424 h 2069424"/>
            <a:gd name="connsiteX1" fmla="*/ 323878 w 1698698"/>
            <a:gd name="connsiteY1" fmla="*/ 1142248 h 2069424"/>
            <a:gd name="connsiteX2" fmla="*/ 706772 w 1698698"/>
            <a:gd name="connsiteY2" fmla="*/ 486319 h 2069424"/>
            <a:gd name="connsiteX3" fmla="*/ 1153136 w 1698698"/>
            <a:gd name="connsiteY3" fmla="*/ 149577 h 2069424"/>
            <a:gd name="connsiteX4" fmla="*/ 1698698 w 1698698"/>
            <a:gd name="connsiteY4" fmla="*/ 8992 h 2069424"/>
            <a:gd name="connsiteX0" fmla="*/ 0 w 1698698"/>
            <a:gd name="connsiteY0" fmla="*/ 2060432 h 2060432"/>
            <a:gd name="connsiteX1" fmla="*/ 323878 w 1698698"/>
            <a:gd name="connsiteY1" fmla="*/ 1133256 h 2060432"/>
            <a:gd name="connsiteX2" fmla="*/ 706772 w 1698698"/>
            <a:gd name="connsiteY2" fmla="*/ 477327 h 2060432"/>
            <a:gd name="connsiteX3" fmla="*/ 1153136 w 1698698"/>
            <a:gd name="connsiteY3" fmla="*/ 140585 h 2060432"/>
            <a:gd name="connsiteX4" fmla="*/ 1698698 w 1698698"/>
            <a:gd name="connsiteY4" fmla="*/ 0 h 2060432"/>
            <a:gd name="connsiteX0" fmla="*/ 0 w 1692721"/>
            <a:gd name="connsiteY0" fmla="*/ 2078908 h 2078908"/>
            <a:gd name="connsiteX1" fmla="*/ 323878 w 1692721"/>
            <a:gd name="connsiteY1" fmla="*/ 1151732 h 2078908"/>
            <a:gd name="connsiteX2" fmla="*/ 706772 w 1692721"/>
            <a:gd name="connsiteY2" fmla="*/ 495803 h 2078908"/>
            <a:gd name="connsiteX3" fmla="*/ 1153136 w 1692721"/>
            <a:gd name="connsiteY3" fmla="*/ 159061 h 2078908"/>
            <a:gd name="connsiteX4" fmla="*/ 1692721 w 1692721"/>
            <a:gd name="connsiteY4" fmla="*/ 0 h 2078908"/>
            <a:gd name="connsiteX0" fmla="*/ 0 w 1692721"/>
            <a:gd name="connsiteY0" fmla="*/ 2078908 h 2078908"/>
            <a:gd name="connsiteX1" fmla="*/ 323878 w 1692721"/>
            <a:gd name="connsiteY1" fmla="*/ 1151732 h 2078908"/>
            <a:gd name="connsiteX2" fmla="*/ 706772 w 1692721"/>
            <a:gd name="connsiteY2" fmla="*/ 514279 h 2078908"/>
            <a:gd name="connsiteX3" fmla="*/ 1153136 w 1692721"/>
            <a:gd name="connsiteY3" fmla="*/ 159061 h 2078908"/>
            <a:gd name="connsiteX4" fmla="*/ 1692721 w 1692721"/>
            <a:gd name="connsiteY4" fmla="*/ 0 h 2078908"/>
            <a:gd name="connsiteX0" fmla="*/ 0 w 1692721"/>
            <a:gd name="connsiteY0" fmla="*/ 2078908 h 2078908"/>
            <a:gd name="connsiteX1" fmla="*/ 293992 w 1692721"/>
            <a:gd name="connsiteY1" fmla="*/ 1176368 h 2078908"/>
            <a:gd name="connsiteX2" fmla="*/ 706772 w 1692721"/>
            <a:gd name="connsiteY2" fmla="*/ 514279 h 2078908"/>
            <a:gd name="connsiteX3" fmla="*/ 1153136 w 1692721"/>
            <a:gd name="connsiteY3" fmla="*/ 159061 h 2078908"/>
            <a:gd name="connsiteX4" fmla="*/ 1692721 w 1692721"/>
            <a:gd name="connsiteY4" fmla="*/ 0 h 2078908"/>
            <a:gd name="connsiteX0" fmla="*/ 0 w 1710653"/>
            <a:gd name="connsiteY0" fmla="*/ 2078908 h 2078908"/>
            <a:gd name="connsiteX1" fmla="*/ 311924 w 1710653"/>
            <a:gd name="connsiteY1" fmla="*/ 1176368 h 2078908"/>
            <a:gd name="connsiteX2" fmla="*/ 724704 w 1710653"/>
            <a:gd name="connsiteY2" fmla="*/ 514279 h 2078908"/>
            <a:gd name="connsiteX3" fmla="*/ 1171068 w 1710653"/>
            <a:gd name="connsiteY3" fmla="*/ 159061 h 2078908"/>
            <a:gd name="connsiteX4" fmla="*/ 1710653 w 1710653"/>
            <a:gd name="connsiteY4" fmla="*/ 0 h 2078908"/>
            <a:gd name="connsiteX0" fmla="*/ 0 w 1710653"/>
            <a:gd name="connsiteY0" fmla="*/ 2078908 h 2078908"/>
            <a:gd name="connsiteX1" fmla="*/ 389627 w 1710653"/>
            <a:gd name="connsiteY1" fmla="*/ 1034715 h 2078908"/>
            <a:gd name="connsiteX2" fmla="*/ 724704 w 1710653"/>
            <a:gd name="connsiteY2" fmla="*/ 514279 h 2078908"/>
            <a:gd name="connsiteX3" fmla="*/ 1171068 w 1710653"/>
            <a:gd name="connsiteY3" fmla="*/ 159061 h 2078908"/>
            <a:gd name="connsiteX4" fmla="*/ 1710653 w 1710653"/>
            <a:gd name="connsiteY4" fmla="*/ 0 h 2078908"/>
            <a:gd name="connsiteX0" fmla="*/ 0 w 1710653"/>
            <a:gd name="connsiteY0" fmla="*/ 2078908 h 2078908"/>
            <a:gd name="connsiteX1" fmla="*/ 389627 w 1710653"/>
            <a:gd name="connsiteY1" fmla="*/ 1034715 h 2078908"/>
            <a:gd name="connsiteX2" fmla="*/ 724704 w 1710653"/>
            <a:gd name="connsiteY2" fmla="*/ 514279 h 2078908"/>
            <a:gd name="connsiteX3" fmla="*/ 1165090 w 1710653"/>
            <a:gd name="connsiteY3" fmla="*/ 146744 h 2078908"/>
            <a:gd name="connsiteX4" fmla="*/ 1710653 w 1710653"/>
            <a:gd name="connsiteY4" fmla="*/ 0 h 2078908"/>
            <a:gd name="connsiteX0" fmla="*/ 0 w 1893482"/>
            <a:gd name="connsiteY0" fmla="*/ 2093247 h 2093247"/>
            <a:gd name="connsiteX1" fmla="*/ 389627 w 1893482"/>
            <a:gd name="connsiteY1" fmla="*/ 1049054 h 2093247"/>
            <a:gd name="connsiteX2" fmla="*/ 724704 w 1893482"/>
            <a:gd name="connsiteY2" fmla="*/ 528618 h 2093247"/>
            <a:gd name="connsiteX3" fmla="*/ 1165090 w 1893482"/>
            <a:gd name="connsiteY3" fmla="*/ 161083 h 2093247"/>
            <a:gd name="connsiteX4" fmla="*/ 1893482 w 1893482"/>
            <a:gd name="connsiteY4" fmla="*/ 0 h 2093247"/>
            <a:gd name="connsiteX0" fmla="*/ 0 w 1900011"/>
            <a:gd name="connsiteY0" fmla="*/ 2078908 h 2078908"/>
            <a:gd name="connsiteX1" fmla="*/ 389627 w 1900011"/>
            <a:gd name="connsiteY1" fmla="*/ 1034715 h 2078908"/>
            <a:gd name="connsiteX2" fmla="*/ 724704 w 1900011"/>
            <a:gd name="connsiteY2" fmla="*/ 514279 h 2078908"/>
            <a:gd name="connsiteX3" fmla="*/ 1165090 w 1900011"/>
            <a:gd name="connsiteY3" fmla="*/ 146744 h 2078908"/>
            <a:gd name="connsiteX4" fmla="*/ 1900011 w 1900011"/>
            <a:gd name="connsiteY4" fmla="*/ 0 h 2078908"/>
            <a:gd name="connsiteX0" fmla="*/ 0 w 1900011"/>
            <a:gd name="connsiteY0" fmla="*/ 2078908 h 2078908"/>
            <a:gd name="connsiteX1" fmla="*/ 389627 w 1900011"/>
            <a:gd name="connsiteY1" fmla="*/ 1034715 h 2078908"/>
            <a:gd name="connsiteX2" fmla="*/ 724704 w 1900011"/>
            <a:gd name="connsiteY2" fmla="*/ 514279 h 2078908"/>
            <a:gd name="connsiteX3" fmla="*/ 1165090 w 1900011"/>
            <a:gd name="connsiteY3" fmla="*/ 182591 h 2078908"/>
            <a:gd name="connsiteX4" fmla="*/ 1900011 w 1900011"/>
            <a:gd name="connsiteY4" fmla="*/ 0 h 2078908"/>
            <a:gd name="connsiteX0" fmla="*/ 0 w 1900011"/>
            <a:gd name="connsiteY0" fmla="*/ 2078908 h 2078908"/>
            <a:gd name="connsiteX1" fmla="*/ 389627 w 1900011"/>
            <a:gd name="connsiteY1" fmla="*/ 1034715 h 2078908"/>
            <a:gd name="connsiteX2" fmla="*/ 744293 w 1900011"/>
            <a:gd name="connsiteY2" fmla="*/ 550126 h 2078908"/>
            <a:gd name="connsiteX3" fmla="*/ 1165090 w 1900011"/>
            <a:gd name="connsiteY3" fmla="*/ 182591 h 2078908"/>
            <a:gd name="connsiteX4" fmla="*/ 1900011 w 1900011"/>
            <a:gd name="connsiteY4" fmla="*/ 0 h 2078908"/>
            <a:gd name="connsiteX0" fmla="*/ 0 w 1900011"/>
            <a:gd name="connsiteY0" fmla="*/ 2078908 h 2078908"/>
            <a:gd name="connsiteX1" fmla="*/ 415745 w 1900011"/>
            <a:gd name="connsiteY1" fmla="*/ 1034715 h 2078908"/>
            <a:gd name="connsiteX2" fmla="*/ 744293 w 1900011"/>
            <a:gd name="connsiteY2" fmla="*/ 550126 h 2078908"/>
            <a:gd name="connsiteX3" fmla="*/ 1165090 w 1900011"/>
            <a:gd name="connsiteY3" fmla="*/ 182591 h 2078908"/>
            <a:gd name="connsiteX4" fmla="*/ 1900011 w 1900011"/>
            <a:gd name="connsiteY4" fmla="*/ 0 h 2078908"/>
            <a:gd name="connsiteX0" fmla="*/ 0 w 1900011"/>
            <a:gd name="connsiteY0" fmla="*/ 2078908 h 2078908"/>
            <a:gd name="connsiteX1" fmla="*/ 415745 w 1900011"/>
            <a:gd name="connsiteY1" fmla="*/ 1034715 h 2078908"/>
            <a:gd name="connsiteX2" fmla="*/ 744293 w 1900011"/>
            <a:gd name="connsiteY2" fmla="*/ 550126 h 2078908"/>
            <a:gd name="connsiteX3" fmla="*/ 1165090 w 1900011"/>
            <a:gd name="connsiteY3" fmla="*/ 182591 h 2078908"/>
            <a:gd name="connsiteX4" fmla="*/ 1900011 w 1900011"/>
            <a:gd name="connsiteY4" fmla="*/ 0 h 2078908"/>
            <a:gd name="connsiteX0" fmla="*/ 0 w 1900011"/>
            <a:gd name="connsiteY0" fmla="*/ 2078908 h 2078908"/>
            <a:gd name="connsiteX1" fmla="*/ 415745 w 1900011"/>
            <a:gd name="connsiteY1" fmla="*/ 1034715 h 2078908"/>
            <a:gd name="connsiteX2" fmla="*/ 731234 w 1900011"/>
            <a:gd name="connsiteY2" fmla="*/ 535787 h 2078908"/>
            <a:gd name="connsiteX3" fmla="*/ 1165090 w 1900011"/>
            <a:gd name="connsiteY3" fmla="*/ 182591 h 2078908"/>
            <a:gd name="connsiteX4" fmla="*/ 1900011 w 1900011"/>
            <a:gd name="connsiteY4" fmla="*/ 0 h 2078908"/>
            <a:gd name="connsiteX0" fmla="*/ 0 w 1900011"/>
            <a:gd name="connsiteY0" fmla="*/ 2078908 h 2078908"/>
            <a:gd name="connsiteX1" fmla="*/ 448393 w 1900011"/>
            <a:gd name="connsiteY1" fmla="*/ 1041884 h 2078908"/>
            <a:gd name="connsiteX2" fmla="*/ 731234 w 1900011"/>
            <a:gd name="connsiteY2" fmla="*/ 535787 h 2078908"/>
            <a:gd name="connsiteX3" fmla="*/ 1165090 w 1900011"/>
            <a:gd name="connsiteY3" fmla="*/ 182591 h 2078908"/>
            <a:gd name="connsiteX4" fmla="*/ 1900011 w 1900011"/>
            <a:gd name="connsiteY4" fmla="*/ 0 h 2078908"/>
            <a:gd name="connsiteX0" fmla="*/ 0 w 1900011"/>
            <a:gd name="connsiteY0" fmla="*/ 2078908 h 2078908"/>
            <a:gd name="connsiteX1" fmla="*/ 428804 w 1900011"/>
            <a:gd name="connsiteY1" fmla="*/ 1041884 h 2078908"/>
            <a:gd name="connsiteX2" fmla="*/ 731234 w 1900011"/>
            <a:gd name="connsiteY2" fmla="*/ 535787 h 2078908"/>
            <a:gd name="connsiteX3" fmla="*/ 1165090 w 1900011"/>
            <a:gd name="connsiteY3" fmla="*/ 182591 h 2078908"/>
            <a:gd name="connsiteX4" fmla="*/ 1900011 w 1900011"/>
            <a:gd name="connsiteY4" fmla="*/ 0 h 2078908"/>
            <a:gd name="connsiteX0" fmla="*/ 0 w 1900011"/>
            <a:gd name="connsiteY0" fmla="*/ 2078908 h 2078908"/>
            <a:gd name="connsiteX1" fmla="*/ 428804 w 1900011"/>
            <a:gd name="connsiteY1" fmla="*/ 1041884 h 2078908"/>
            <a:gd name="connsiteX2" fmla="*/ 744293 w 1900011"/>
            <a:gd name="connsiteY2" fmla="*/ 528618 h 2078908"/>
            <a:gd name="connsiteX3" fmla="*/ 1165090 w 1900011"/>
            <a:gd name="connsiteY3" fmla="*/ 182591 h 2078908"/>
            <a:gd name="connsiteX4" fmla="*/ 1900011 w 1900011"/>
            <a:gd name="connsiteY4" fmla="*/ 0 h 2078908"/>
            <a:gd name="connsiteX0" fmla="*/ 0 w 1900011"/>
            <a:gd name="connsiteY0" fmla="*/ 2078908 h 2078908"/>
            <a:gd name="connsiteX1" fmla="*/ 428804 w 1900011"/>
            <a:gd name="connsiteY1" fmla="*/ 1041884 h 2078908"/>
            <a:gd name="connsiteX2" fmla="*/ 744293 w 1900011"/>
            <a:gd name="connsiteY2" fmla="*/ 528618 h 2078908"/>
            <a:gd name="connsiteX3" fmla="*/ 1152031 w 1900011"/>
            <a:gd name="connsiteY3" fmla="*/ 175421 h 2078908"/>
            <a:gd name="connsiteX4" fmla="*/ 1900011 w 1900011"/>
            <a:gd name="connsiteY4" fmla="*/ 0 h 2078908"/>
            <a:gd name="connsiteX0" fmla="*/ 0 w 1900011"/>
            <a:gd name="connsiteY0" fmla="*/ 2078908 h 2078908"/>
            <a:gd name="connsiteX1" fmla="*/ 441863 w 1900011"/>
            <a:gd name="connsiteY1" fmla="*/ 1034715 h 2078908"/>
            <a:gd name="connsiteX2" fmla="*/ 744293 w 1900011"/>
            <a:gd name="connsiteY2" fmla="*/ 528618 h 2078908"/>
            <a:gd name="connsiteX3" fmla="*/ 1152031 w 1900011"/>
            <a:gd name="connsiteY3" fmla="*/ 175421 h 2078908"/>
            <a:gd name="connsiteX4" fmla="*/ 1900011 w 1900011"/>
            <a:gd name="connsiteY4" fmla="*/ 0 h 2078908"/>
            <a:gd name="connsiteX0" fmla="*/ 0 w 1900011"/>
            <a:gd name="connsiteY0" fmla="*/ 2078908 h 2078908"/>
            <a:gd name="connsiteX1" fmla="*/ 441863 w 1900011"/>
            <a:gd name="connsiteY1" fmla="*/ 1034715 h 2078908"/>
            <a:gd name="connsiteX2" fmla="*/ 744293 w 1900011"/>
            <a:gd name="connsiteY2" fmla="*/ 528618 h 2078908"/>
            <a:gd name="connsiteX3" fmla="*/ 1152031 w 1900011"/>
            <a:gd name="connsiteY3" fmla="*/ 175421 h 2078908"/>
            <a:gd name="connsiteX4" fmla="*/ 1900011 w 1900011"/>
            <a:gd name="connsiteY4" fmla="*/ 0 h 2078908"/>
            <a:gd name="connsiteX0" fmla="*/ 0 w 1900011"/>
            <a:gd name="connsiteY0" fmla="*/ 2078908 h 2078908"/>
            <a:gd name="connsiteX1" fmla="*/ 441863 w 1900011"/>
            <a:gd name="connsiteY1" fmla="*/ 1034715 h 2078908"/>
            <a:gd name="connsiteX2" fmla="*/ 744293 w 1900011"/>
            <a:gd name="connsiteY2" fmla="*/ 528618 h 2078908"/>
            <a:gd name="connsiteX3" fmla="*/ 1152031 w 1900011"/>
            <a:gd name="connsiteY3" fmla="*/ 175421 h 2078908"/>
            <a:gd name="connsiteX4" fmla="*/ 1900011 w 1900011"/>
            <a:gd name="connsiteY4" fmla="*/ 0 h 2078908"/>
            <a:gd name="connsiteX0" fmla="*/ 0 w 1900011"/>
            <a:gd name="connsiteY0" fmla="*/ 2078908 h 2078908"/>
            <a:gd name="connsiteX1" fmla="*/ 441863 w 1900011"/>
            <a:gd name="connsiteY1" fmla="*/ 1034715 h 2078908"/>
            <a:gd name="connsiteX2" fmla="*/ 724704 w 1900011"/>
            <a:gd name="connsiteY2" fmla="*/ 521448 h 2078908"/>
            <a:gd name="connsiteX3" fmla="*/ 1152031 w 1900011"/>
            <a:gd name="connsiteY3" fmla="*/ 175421 h 2078908"/>
            <a:gd name="connsiteX4" fmla="*/ 1900011 w 1900011"/>
            <a:gd name="connsiteY4" fmla="*/ 0 h 2078908"/>
            <a:gd name="connsiteX0" fmla="*/ 0 w 1900011"/>
            <a:gd name="connsiteY0" fmla="*/ 2078908 h 2078908"/>
            <a:gd name="connsiteX1" fmla="*/ 441863 w 1900011"/>
            <a:gd name="connsiteY1" fmla="*/ 1034715 h 2078908"/>
            <a:gd name="connsiteX2" fmla="*/ 724704 w 1900011"/>
            <a:gd name="connsiteY2" fmla="*/ 521448 h 2078908"/>
            <a:gd name="connsiteX3" fmla="*/ 1152031 w 1900011"/>
            <a:gd name="connsiteY3" fmla="*/ 175421 h 2078908"/>
            <a:gd name="connsiteX4" fmla="*/ 1900011 w 1900011"/>
            <a:gd name="connsiteY4" fmla="*/ 0 h 2078908"/>
            <a:gd name="connsiteX0" fmla="*/ 0 w 1900011"/>
            <a:gd name="connsiteY0" fmla="*/ 2078908 h 2078908"/>
            <a:gd name="connsiteX1" fmla="*/ 441863 w 1900011"/>
            <a:gd name="connsiteY1" fmla="*/ 1034715 h 2078908"/>
            <a:gd name="connsiteX2" fmla="*/ 809588 w 1900011"/>
            <a:gd name="connsiteY2" fmla="*/ 449754 h 2078908"/>
            <a:gd name="connsiteX3" fmla="*/ 1152031 w 1900011"/>
            <a:gd name="connsiteY3" fmla="*/ 175421 h 2078908"/>
            <a:gd name="connsiteX4" fmla="*/ 1900011 w 1900011"/>
            <a:gd name="connsiteY4" fmla="*/ 0 h 2078908"/>
            <a:gd name="connsiteX0" fmla="*/ 0 w 1900011"/>
            <a:gd name="connsiteY0" fmla="*/ 2078908 h 2078908"/>
            <a:gd name="connsiteX1" fmla="*/ 441863 w 1900011"/>
            <a:gd name="connsiteY1" fmla="*/ 1034715 h 2078908"/>
            <a:gd name="connsiteX2" fmla="*/ 783470 w 1900011"/>
            <a:gd name="connsiteY2" fmla="*/ 456923 h 2078908"/>
            <a:gd name="connsiteX3" fmla="*/ 1152031 w 1900011"/>
            <a:gd name="connsiteY3" fmla="*/ 175421 h 2078908"/>
            <a:gd name="connsiteX4" fmla="*/ 1900011 w 1900011"/>
            <a:gd name="connsiteY4" fmla="*/ 0 h 2078908"/>
            <a:gd name="connsiteX0" fmla="*/ 0 w 1900011"/>
            <a:gd name="connsiteY0" fmla="*/ 2078908 h 2078908"/>
            <a:gd name="connsiteX1" fmla="*/ 441863 w 1900011"/>
            <a:gd name="connsiteY1" fmla="*/ 1034715 h 2078908"/>
            <a:gd name="connsiteX2" fmla="*/ 783470 w 1900011"/>
            <a:gd name="connsiteY2" fmla="*/ 456923 h 2078908"/>
            <a:gd name="connsiteX3" fmla="*/ 1152031 w 1900011"/>
            <a:gd name="connsiteY3" fmla="*/ 175421 h 2078908"/>
            <a:gd name="connsiteX4" fmla="*/ 1900011 w 1900011"/>
            <a:gd name="connsiteY4" fmla="*/ 0 h 2078908"/>
            <a:gd name="connsiteX0" fmla="*/ 0 w 1900011"/>
            <a:gd name="connsiteY0" fmla="*/ 2078908 h 2078908"/>
            <a:gd name="connsiteX1" fmla="*/ 441863 w 1900011"/>
            <a:gd name="connsiteY1" fmla="*/ 1034715 h 2078908"/>
            <a:gd name="connsiteX2" fmla="*/ 783470 w 1900011"/>
            <a:gd name="connsiteY2" fmla="*/ 456923 h 2078908"/>
            <a:gd name="connsiteX3" fmla="*/ 1152031 w 1900011"/>
            <a:gd name="connsiteY3" fmla="*/ 175421 h 2078908"/>
            <a:gd name="connsiteX4" fmla="*/ 1900011 w 1900011"/>
            <a:gd name="connsiteY4" fmla="*/ 0 h 2078908"/>
            <a:gd name="connsiteX0" fmla="*/ 0 w 1900011"/>
            <a:gd name="connsiteY0" fmla="*/ 2078908 h 2078908"/>
            <a:gd name="connsiteX1" fmla="*/ 441863 w 1900011"/>
            <a:gd name="connsiteY1" fmla="*/ 1034715 h 2078908"/>
            <a:gd name="connsiteX2" fmla="*/ 783470 w 1900011"/>
            <a:gd name="connsiteY2" fmla="*/ 456923 h 2078908"/>
            <a:gd name="connsiteX3" fmla="*/ 1171620 w 1900011"/>
            <a:gd name="connsiteY3" fmla="*/ 175421 h 2078908"/>
            <a:gd name="connsiteX4" fmla="*/ 1900011 w 1900011"/>
            <a:gd name="connsiteY4" fmla="*/ 0 h 2078908"/>
            <a:gd name="connsiteX0" fmla="*/ 0 w 1900011"/>
            <a:gd name="connsiteY0" fmla="*/ 2078908 h 2078908"/>
            <a:gd name="connsiteX1" fmla="*/ 441863 w 1900011"/>
            <a:gd name="connsiteY1" fmla="*/ 1034715 h 2078908"/>
            <a:gd name="connsiteX2" fmla="*/ 528545 w 1900011"/>
            <a:gd name="connsiteY2" fmla="*/ 550262 h 2078908"/>
            <a:gd name="connsiteX3" fmla="*/ 1171620 w 1900011"/>
            <a:gd name="connsiteY3" fmla="*/ 175421 h 2078908"/>
            <a:gd name="connsiteX4" fmla="*/ 1900011 w 1900011"/>
            <a:gd name="connsiteY4" fmla="*/ 0 h 2078908"/>
            <a:gd name="connsiteX0" fmla="*/ 0 w 1900011"/>
            <a:gd name="connsiteY0" fmla="*/ 2078908 h 2078908"/>
            <a:gd name="connsiteX1" fmla="*/ 120847 w 1900011"/>
            <a:gd name="connsiteY1" fmla="*/ 1107312 h 2078908"/>
            <a:gd name="connsiteX2" fmla="*/ 528545 w 1900011"/>
            <a:gd name="connsiteY2" fmla="*/ 550262 h 2078908"/>
            <a:gd name="connsiteX3" fmla="*/ 1171620 w 1900011"/>
            <a:gd name="connsiteY3" fmla="*/ 175421 h 2078908"/>
            <a:gd name="connsiteX4" fmla="*/ 1900011 w 1900011"/>
            <a:gd name="connsiteY4" fmla="*/ 0 h 2078908"/>
            <a:gd name="connsiteX0" fmla="*/ 0 w 1937778"/>
            <a:gd name="connsiteY0" fmla="*/ 1549987 h 1549987"/>
            <a:gd name="connsiteX1" fmla="*/ 158614 w 1937778"/>
            <a:gd name="connsiteY1" fmla="*/ 1107312 h 1549987"/>
            <a:gd name="connsiteX2" fmla="*/ 566312 w 1937778"/>
            <a:gd name="connsiteY2" fmla="*/ 550262 h 1549987"/>
            <a:gd name="connsiteX3" fmla="*/ 1209387 w 1937778"/>
            <a:gd name="connsiteY3" fmla="*/ 175421 h 1549987"/>
            <a:gd name="connsiteX4" fmla="*/ 1937778 w 1937778"/>
            <a:gd name="connsiteY4" fmla="*/ 0 h 1549987"/>
            <a:gd name="connsiteX0" fmla="*/ 0 w 1937778"/>
            <a:gd name="connsiteY0" fmla="*/ 1549987 h 1549987"/>
            <a:gd name="connsiteX1" fmla="*/ 238101 w 1937778"/>
            <a:gd name="connsiteY1" fmla="*/ 907260 h 1549987"/>
            <a:gd name="connsiteX2" fmla="*/ 566312 w 1937778"/>
            <a:gd name="connsiteY2" fmla="*/ 550262 h 1549987"/>
            <a:gd name="connsiteX3" fmla="*/ 1209387 w 1937778"/>
            <a:gd name="connsiteY3" fmla="*/ 175421 h 1549987"/>
            <a:gd name="connsiteX4" fmla="*/ 1937778 w 1937778"/>
            <a:gd name="connsiteY4" fmla="*/ 0 h 1549987"/>
            <a:gd name="connsiteX0" fmla="*/ 0 w 1937778"/>
            <a:gd name="connsiteY0" fmla="*/ 1549987 h 1549987"/>
            <a:gd name="connsiteX1" fmla="*/ 238101 w 1937778"/>
            <a:gd name="connsiteY1" fmla="*/ 907260 h 1549987"/>
            <a:gd name="connsiteX2" fmla="*/ 775867 w 1937778"/>
            <a:gd name="connsiteY2" fmla="*/ 358212 h 1549987"/>
            <a:gd name="connsiteX3" fmla="*/ 1209387 w 1937778"/>
            <a:gd name="connsiteY3" fmla="*/ 175421 h 1549987"/>
            <a:gd name="connsiteX4" fmla="*/ 1937778 w 1937778"/>
            <a:gd name="connsiteY4" fmla="*/ 0 h 1549987"/>
            <a:gd name="connsiteX0" fmla="*/ 0 w 1937778"/>
            <a:gd name="connsiteY0" fmla="*/ 1549987 h 1549987"/>
            <a:gd name="connsiteX1" fmla="*/ 238101 w 1937778"/>
            <a:gd name="connsiteY1" fmla="*/ 907260 h 1549987"/>
            <a:gd name="connsiteX2" fmla="*/ 775867 w 1937778"/>
            <a:gd name="connsiteY2" fmla="*/ 358212 h 1549987"/>
            <a:gd name="connsiteX3" fmla="*/ 1194935 w 1937778"/>
            <a:gd name="connsiteY3" fmla="*/ 111405 h 1549987"/>
            <a:gd name="connsiteX4" fmla="*/ 1937778 w 1937778"/>
            <a:gd name="connsiteY4" fmla="*/ 0 h 1549987"/>
            <a:gd name="connsiteX0" fmla="*/ 0 w 1937778"/>
            <a:gd name="connsiteY0" fmla="*/ 1549987 h 1549987"/>
            <a:gd name="connsiteX1" fmla="*/ 252553 w 1937778"/>
            <a:gd name="connsiteY1" fmla="*/ 931266 h 1549987"/>
            <a:gd name="connsiteX2" fmla="*/ 775867 w 1937778"/>
            <a:gd name="connsiteY2" fmla="*/ 358212 h 1549987"/>
            <a:gd name="connsiteX3" fmla="*/ 1194935 w 1937778"/>
            <a:gd name="connsiteY3" fmla="*/ 111405 h 1549987"/>
            <a:gd name="connsiteX4" fmla="*/ 1937778 w 1937778"/>
            <a:gd name="connsiteY4" fmla="*/ 0 h 1549987"/>
            <a:gd name="connsiteX0" fmla="*/ 0 w 1937778"/>
            <a:gd name="connsiteY0" fmla="*/ 1549987 h 1549987"/>
            <a:gd name="connsiteX1" fmla="*/ 252553 w 1937778"/>
            <a:gd name="connsiteY1" fmla="*/ 931266 h 1549987"/>
            <a:gd name="connsiteX2" fmla="*/ 775867 w 1937778"/>
            <a:gd name="connsiteY2" fmla="*/ 358212 h 1549987"/>
            <a:gd name="connsiteX3" fmla="*/ 1194935 w 1937778"/>
            <a:gd name="connsiteY3" fmla="*/ 111405 h 1549987"/>
            <a:gd name="connsiteX4" fmla="*/ 1937778 w 1937778"/>
            <a:gd name="connsiteY4" fmla="*/ 0 h 1549987"/>
            <a:gd name="connsiteX0" fmla="*/ 0 w 1937778"/>
            <a:gd name="connsiteY0" fmla="*/ 1549987 h 1549987"/>
            <a:gd name="connsiteX1" fmla="*/ 252553 w 1937778"/>
            <a:gd name="connsiteY1" fmla="*/ 931266 h 1549987"/>
            <a:gd name="connsiteX2" fmla="*/ 775867 w 1937778"/>
            <a:gd name="connsiteY2" fmla="*/ 358212 h 1549987"/>
            <a:gd name="connsiteX3" fmla="*/ 1194935 w 1937778"/>
            <a:gd name="connsiteY3" fmla="*/ 111405 h 1549987"/>
            <a:gd name="connsiteX4" fmla="*/ 1937778 w 1937778"/>
            <a:gd name="connsiteY4" fmla="*/ 0 h 1549987"/>
            <a:gd name="connsiteX0" fmla="*/ 0 w 1937778"/>
            <a:gd name="connsiteY0" fmla="*/ 1549987 h 1549987"/>
            <a:gd name="connsiteX1" fmla="*/ 252553 w 1937778"/>
            <a:gd name="connsiteY1" fmla="*/ 931266 h 1549987"/>
            <a:gd name="connsiteX2" fmla="*/ 775867 w 1937778"/>
            <a:gd name="connsiteY2" fmla="*/ 358212 h 1549987"/>
            <a:gd name="connsiteX3" fmla="*/ 1194935 w 1937778"/>
            <a:gd name="connsiteY3" fmla="*/ 111405 h 1549987"/>
            <a:gd name="connsiteX4" fmla="*/ 1937778 w 1937778"/>
            <a:gd name="connsiteY4" fmla="*/ 0 h 1549987"/>
            <a:gd name="connsiteX0" fmla="*/ 0 w 1937778"/>
            <a:gd name="connsiteY0" fmla="*/ 1549987 h 1549987"/>
            <a:gd name="connsiteX1" fmla="*/ 252553 w 1937778"/>
            <a:gd name="connsiteY1" fmla="*/ 931266 h 1549987"/>
            <a:gd name="connsiteX2" fmla="*/ 775867 w 1937778"/>
            <a:gd name="connsiteY2" fmla="*/ 358212 h 1549987"/>
            <a:gd name="connsiteX3" fmla="*/ 1194935 w 1937778"/>
            <a:gd name="connsiteY3" fmla="*/ 111405 h 1549987"/>
            <a:gd name="connsiteX4" fmla="*/ 1937778 w 1937778"/>
            <a:gd name="connsiteY4" fmla="*/ 0 h 1549987"/>
            <a:gd name="connsiteX0" fmla="*/ 0 w 1937778"/>
            <a:gd name="connsiteY0" fmla="*/ 1549987 h 1549987"/>
            <a:gd name="connsiteX1" fmla="*/ 252553 w 1937778"/>
            <a:gd name="connsiteY1" fmla="*/ 931266 h 1549987"/>
            <a:gd name="connsiteX2" fmla="*/ 775867 w 1937778"/>
            <a:gd name="connsiteY2" fmla="*/ 358212 h 1549987"/>
            <a:gd name="connsiteX3" fmla="*/ 1194935 w 1937778"/>
            <a:gd name="connsiteY3" fmla="*/ 111405 h 1549987"/>
            <a:gd name="connsiteX4" fmla="*/ 1937778 w 1937778"/>
            <a:gd name="connsiteY4" fmla="*/ 0 h 1549987"/>
            <a:gd name="connsiteX0" fmla="*/ 0 w 1981135"/>
            <a:gd name="connsiteY0" fmla="*/ 1549987 h 1549987"/>
            <a:gd name="connsiteX1" fmla="*/ 252553 w 1981135"/>
            <a:gd name="connsiteY1" fmla="*/ 931266 h 1549987"/>
            <a:gd name="connsiteX2" fmla="*/ 775867 w 1981135"/>
            <a:gd name="connsiteY2" fmla="*/ 358212 h 1549987"/>
            <a:gd name="connsiteX3" fmla="*/ 1194935 w 1981135"/>
            <a:gd name="connsiteY3" fmla="*/ 111405 h 1549987"/>
            <a:gd name="connsiteX4" fmla="*/ 1981135 w 1981135"/>
            <a:gd name="connsiteY4" fmla="*/ 0 h 1549987"/>
            <a:gd name="connsiteX0" fmla="*/ 0 w 1981135"/>
            <a:gd name="connsiteY0" fmla="*/ 1549987 h 1549987"/>
            <a:gd name="connsiteX1" fmla="*/ 281458 w 1981135"/>
            <a:gd name="connsiteY1" fmla="*/ 931266 h 1549987"/>
            <a:gd name="connsiteX2" fmla="*/ 775867 w 1981135"/>
            <a:gd name="connsiteY2" fmla="*/ 358212 h 1549987"/>
            <a:gd name="connsiteX3" fmla="*/ 1194935 w 1981135"/>
            <a:gd name="connsiteY3" fmla="*/ 111405 h 1549987"/>
            <a:gd name="connsiteX4" fmla="*/ 1981135 w 1981135"/>
            <a:gd name="connsiteY4" fmla="*/ 0 h 1549987"/>
            <a:gd name="connsiteX0" fmla="*/ 0 w 1981135"/>
            <a:gd name="connsiteY0" fmla="*/ 1549987 h 1549987"/>
            <a:gd name="connsiteX1" fmla="*/ 281458 w 1981135"/>
            <a:gd name="connsiteY1" fmla="*/ 931266 h 1549987"/>
            <a:gd name="connsiteX2" fmla="*/ 653024 w 1981135"/>
            <a:gd name="connsiteY2" fmla="*/ 446235 h 1549987"/>
            <a:gd name="connsiteX3" fmla="*/ 1194935 w 1981135"/>
            <a:gd name="connsiteY3" fmla="*/ 111405 h 1549987"/>
            <a:gd name="connsiteX4" fmla="*/ 1981135 w 1981135"/>
            <a:gd name="connsiteY4" fmla="*/ 0 h 1549987"/>
            <a:gd name="connsiteX0" fmla="*/ 0 w 1981135"/>
            <a:gd name="connsiteY0" fmla="*/ 1549987 h 1549987"/>
            <a:gd name="connsiteX1" fmla="*/ 281458 w 1981135"/>
            <a:gd name="connsiteY1" fmla="*/ 931266 h 1549987"/>
            <a:gd name="connsiteX2" fmla="*/ 653024 w 1981135"/>
            <a:gd name="connsiteY2" fmla="*/ 446235 h 1549987"/>
            <a:gd name="connsiteX3" fmla="*/ 1137127 w 1981135"/>
            <a:gd name="connsiteY3" fmla="*/ 127409 h 1549987"/>
            <a:gd name="connsiteX4" fmla="*/ 1981135 w 1981135"/>
            <a:gd name="connsiteY4" fmla="*/ 0 h 1549987"/>
            <a:gd name="connsiteX0" fmla="*/ 0 w 1981135"/>
            <a:gd name="connsiteY0" fmla="*/ 1549987 h 1549987"/>
            <a:gd name="connsiteX1" fmla="*/ 303136 w 1981135"/>
            <a:gd name="connsiteY1" fmla="*/ 931266 h 1549987"/>
            <a:gd name="connsiteX2" fmla="*/ 653024 w 1981135"/>
            <a:gd name="connsiteY2" fmla="*/ 446235 h 1549987"/>
            <a:gd name="connsiteX3" fmla="*/ 1137127 w 1981135"/>
            <a:gd name="connsiteY3" fmla="*/ 127409 h 1549987"/>
            <a:gd name="connsiteX4" fmla="*/ 1981135 w 1981135"/>
            <a:gd name="connsiteY4" fmla="*/ 0 h 1549987"/>
            <a:gd name="connsiteX0" fmla="*/ 0 w 1981135"/>
            <a:gd name="connsiteY0" fmla="*/ 1549987 h 1549987"/>
            <a:gd name="connsiteX1" fmla="*/ 303136 w 1981135"/>
            <a:gd name="connsiteY1" fmla="*/ 931266 h 1549987"/>
            <a:gd name="connsiteX2" fmla="*/ 653024 w 1981135"/>
            <a:gd name="connsiteY2" fmla="*/ 446235 h 1549987"/>
            <a:gd name="connsiteX3" fmla="*/ 1137127 w 1981135"/>
            <a:gd name="connsiteY3" fmla="*/ 127409 h 1549987"/>
            <a:gd name="connsiteX4" fmla="*/ 1981135 w 1981135"/>
            <a:gd name="connsiteY4" fmla="*/ 0 h 1549987"/>
            <a:gd name="connsiteX0" fmla="*/ 0 w 1981135"/>
            <a:gd name="connsiteY0" fmla="*/ 1549987 h 1549987"/>
            <a:gd name="connsiteX1" fmla="*/ 303136 w 1981135"/>
            <a:gd name="connsiteY1" fmla="*/ 931266 h 1549987"/>
            <a:gd name="connsiteX2" fmla="*/ 653024 w 1981135"/>
            <a:gd name="connsiteY2" fmla="*/ 446235 h 1549987"/>
            <a:gd name="connsiteX3" fmla="*/ 1137127 w 1981135"/>
            <a:gd name="connsiteY3" fmla="*/ 127409 h 1549987"/>
            <a:gd name="connsiteX4" fmla="*/ 1981135 w 1981135"/>
            <a:gd name="connsiteY4" fmla="*/ 0 h 1549987"/>
            <a:gd name="connsiteX0" fmla="*/ 0 w 1981135"/>
            <a:gd name="connsiteY0" fmla="*/ 1549987 h 1549987"/>
            <a:gd name="connsiteX1" fmla="*/ 303136 w 1981135"/>
            <a:gd name="connsiteY1" fmla="*/ 931266 h 1549987"/>
            <a:gd name="connsiteX2" fmla="*/ 718058 w 1981135"/>
            <a:gd name="connsiteY2" fmla="*/ 390219 h 1549987"/>
            <a:gd name="connsiteX3" fmla="*/ 1137127 w 1981135"/>
            <a:gd name="connsiteY3" fmla="*/ 127409 h 1549987"/>
            <a:gd name="connsiteX4" fmla="*/ 1981135 w 1981135"/>
            <a:gd name="connsiteY4" fmla="*/ 0 h 1549987"/>
            <a:gd name="connsiteX0" fmla="*/ 0 w 1981135"/>
            <a:gd name="connsiteY0" fmla="*/ 1549987 h 1549987"/>
            <a:gd name="connsiteX1" fmla="*/ 303136 w 1981135"/>
            <a:gd name="connsiteY1" fmla="*/ 931266 h 1549987"/>
            <a:gd name="connsiteX2" fmla="*/ 718058 w 1981135"/>
            <a:gd name="connsiteY2" fmla="*/ 390219 h 1549987"/>
            <a:gd name="connsiteX3" fmla="*/ 1151579 w 1981135"/>
            <a:gd name="connsiteY3" fmla="*/ 175422 h 1549987"/>
            <a:gd name="connsiteX4" fmla="*/ 1981135 w 1981135"/>
            <a:gd name="connsiteY4" fmla="*/ 0 h 1549987"/>
            <a:gd name="connsiteX0" fmla="*/ 0 w 1981135"/>
            <a:gd name="connsiteY0" fmla="*/ 1549987 h 1549987"/>
            <a:gd name="connsiteX1" fmla="*/ 303136 w 1981135"/>
            <a:gd name="connsiteY1" fmla="*/ 931266 h 1549987"/>
            <a:gd name="connsiteX2" fmla="*/ 660250 w 1981135"/>
            <a:gd name="connsiteY2" fmla="*/ 510251 h 1549987"/>
            <a:gd name="connsiteX3" fmla="*/ 1151579 w 1981135"/>
            <a:gd name="connsiteY3" fmla="*/ 175422 h 1549987"/>
            <a:gd name="connsiteX4" fmla="*/ 1981135 w 1981135"/>
            <a:gd name="connsiteY4" fmla="*/ 0 h 1549987"/>
            <a:gd name="connsiteX0" fmla="*/ 0 w 1981135"/>
            <a:gd name="connsiteY0" fmla="*/ 1549987 h 1549987"/>
            <a:gd name="connsiteX1" fmla="*/ 252554 w 1981135"/>
            <a:gd name="connsiteY1" fmla="*/ 1011287 h 1549987"/>
            <a:gd name="connsiteX2" fmla="*/ 660250 w 1981135"/>
            <a:gd name="connsiteY2" fmla="*/ 510251 h 1549987"/>
            <a:gd name="connsiteX3" fmla="*/ 1151579 w 1981135"/>
            <a:gd name="connsiteY3" fmla="*/ 175422 h 1549987"/>
            <a:gd name="connsiteX4" fmla="*/ 1981135 w 1981135"/>
            <a:gd name="connsiteY4" fmla="*/ 0 h 1549987"/>
            <a:gd name="connsiteX0" fmla="*/ 0 w 1981135"/>
            <a:gd name="connsiteY0" fmla="*/ 1549987 h 1549987"/>
            <a:gd name="connsiteX1" fmla="*/ 252554 w 1981135"/>
            <a:gd name="connsiteY1" fmla="*/ 1011287 h 1549987"/>
            <a:gd name="connsiteX2" fmla="*/ 660250 w 1981135"/>
            <a:gd name="connsiteY2" fmla="*/ 510251 h 1549987"/>
            <a:gd name="connsiteX3" fmla="*/ 1151579 w 1981135"/>
            <a:gd name="connsiteY3" fmla="*/ 175422 h 1549987"/>
            <a:gd name="connsiteX4" fmla="*/ 1981135 w 1981135"/>
            <a:gd name="connsiteY4" fmla="*/ 0 h 1549987"/>
            <a:gd name="connsiteX0" fmla="*/ 0 w 1981135"/>
            <a:gd name="connsiteY0" fmla="*/ 1549987 h 1549987"/>
            <a:gd name="connsiteX1" fmla="*/ 281459 w 1981135"/>
            <a:gd name="connsiteY1" fmla="*/ 1019289 h 1549987"/>
            <a:gd name="connsiteX2" fmla="*/ 660250 w 1981135"/>
            <a:gd name="connsiteY2" fmla="*/ 510251 h 1549987"/>
            <a:gd name="connsiteX3" fmla="*/ 1151579 w 1981135"/>
            <a:gd name="connsiteY3" fmla="*/ 175422 h 1549987"/>
            <a:gd name="connsiteX4" fmla="*/ 1981135 w 1981135"/>
            <a:gd name="connsiteY4" fmla="*/ 0 h 1549987"/>
            <a:gd name="connsiteX0" fmla="*/ 0 w 1981135"/>
            <a:gd name="connsiteY0" fmla="*/ 1549987 h 1549987"/>
            <a:gd name="connsiteX1" fmla="*/ 281459 w 1981135"/>
            <a:gd name="connsiteY1" fmla="*/ 1019289 h 1549987"/>
            <a:gd name="connsiteX2" fmla="*/ 660250 w 1981135"/>
            <a:gd name="connsiteY2" fmla="*/ 510251 h 1549987"/>
            <a:gd name="connsiteX3" fmla="*/ 1151579 w 1981135"/>
            <a:gd name="connsiteY3" fmla="*/ 175422 h 1549987"/>
            <a:gd name="connsiteX4" fmla="*/ 1981135 w 1981135"/>
            <a:gd name="connsiteY4" fmla="*/ 0 h 1549987"/>
            <a:gd name="connsiteX0" fmla="*/ 0 w 1981135"/>
            <a:gd name="connsiteY0" fmla="*/ 1549987 h 1549987"/>
            <a:gd name="connsiteX1" fmla="*/ 281459 w 1981135"/>
            <a:gd name="connsiteY1" fmla="*/ 1019289 h 1549987"/>
            <a:gd name="connsiteX2" fmla="*/ 660250 w 1981135"/>
            <a:gd name="connsiteY2" fmla="*/ 510251 h 1549987"/>
            <a:gd name="connsiteX3" fmla="*/ 1072092 w 1981135"/>
            <a:gd name="connsiteY3" fmla="*/ 215433 h 1549987"/>
            <a:gd name="connsiteX4" fmla="*/ 1981135 w 1981135"/>
            <a:gd name="connsiteY4" fmla="*/ 0 h 1549987"/>
            <a:gd name="connsiteX0" fmla="*/ 0 w 1981135"/>
            <a:gd name="connsiteY0" fmla="*/ 1549987 h 1549987"/>
            <a:gd name="connsiteX1" fmla="*/ 303137 w 1981135"/>
            <a:gd name="connsiteY1" fmla="*/ 1019289 h 1549987"/>
            <a:gd name="connsiteX2" fmla="*/ 660250 w 1981135"/>
            <a:gd name="connsiteY2" fmla="*/ 510251 h 1549987"/>
            <a:gd name="connsiteX3" fmla="*/ 1072092 w 1981135"/>
            <a:gd name="connsiteY3" fmla="*/ 215433 h 1549987"/>
            <a:gd name="connsiteX4" fmla="*/ 1981135 w 1981135"/>
            <a:gd name="connsiteY4" fmla="*/ 0 h 1549987"/>
            <a:gd name="connsiteX0" fmla="*/ 0 w 1981135"/>
            <a:gd name="connsiteY0" fmla="*/ 1549987 h 1549987"/>
            <a:gd name="connsiteX1" fmla="*/ 303137 w 1981135"/>
            <a:gd name="connsiteY1" fmla="*/ 1019289 h 1549987"/>
            <a:gd name="connsiteX2" fmla="*/ 660250 w 1981135"/>
            <a:gd name="connsiteY2" fmla="*/ 510251 h 1549987"/>
            <a:gd name="connsiteX3" fmla="*/ 1072092 w 1981135"/>
            <a:gd name="connsiteY3" fmla="*/ 215433 h 1549987"/>
            <a:gd name="connsiteX4" fmla="*/ 1981135 w 1981135"/>
            <a:gd name="connsiteY4" fmla="*/ 0 h 1549987"/>
            <a:gd name="connsiteX0" fmla="*/ 0 w 2031717"/>
            <a:gd name="connsiteY0" fmla="*/ 1565991 h 1565991"/>
            <a:gd name="connsiteX1" fmla="*/ 303137 w 2031717"/>
            <a:gd name="connsiteY1" fmla="*/ 1035293 h 1565991"/>
            <a:gd name="connsiteX2" fmla="*/ 660250 w 2031717"/>
            <a:gd name="connsiteY2" fmla="*/ 526255 h 1565991"/>
            <a:gd name="connsiteX3" fmla="*/ 1072092 w 2031717"/>
            <a:gd name="connsiteY3" fmla="*/ 231437 h 1565991"/>
            <a:gd name="connsiteX4" fmla="*/ 2031717 w 2031717"/>
            <a:gd name="connsiteY4" fmla="*/ 0 h 1565991"/>
            <a:gd name="connsiteX0" fmla="*/ 0 w 2031717"/>
            <a:gd name="connsiteY0" fmla="*/ 1565991 h 1565991"/>
            <a:gd name="connsiteX1" fmla="*/ 303137 w 2031717"/>
            <a:gd name="connsiteY1" fmla="*/ 1035293 h 1565991"/>
            <a:gd name="connsiteX2" fmla="*/ 660250 w 2031717"/>
            <a:gd name="connsiteY2" fmla="*/ 526255 h 1565991"/>
            <a:gd name="connsiteX3" fmla="*/ 1100996 w 2031717"/>
            <a:gd name="connsiteY3" fmla="*/ 199428 h 1565991"/>
            <a:gd name="connsiteX4" fmla="*/ 2031717 w 2031717"/>
            <a:gd name="connsiteY4" fmla="*/ 0 h 1565991"/>
            <a:gd name="connsiteX0" fmla="*/ 0 w 2031717"/>
            <a:gd name="connsiteY0" fmla="*/ 1565991 h 1565991"/>
            <a:gd name="connsiteX1" fmla="*/ 303137 w 2031717"/>
            <a:gd name="connsiteY1" fmla="*/ 1035293 h 1565991"/>
            <a:gd name="connsiteX2" fmla="*/ 660250 w 2031717"/>
            <a:gd name="connsiteY2" fmla="*/ 526255 h 1565991"/>
            <a:gd name="connsiteX3" fmla="*/ 1100996 w 2031717"/>
            <a:gd name="connsiteY3" fmla="*/ 199428 h 1565991"/>
            <a:gd name="connsiteX4" fmla="*/ 2031717 w 2031717"/>
            <a:gd name="connsiteY4" fmla="*/ 0 h 1565991"/>
            <a:gd name="connsiteX0" fmla="*/ 0 w 2031717"/>
            <a:gd name="connsiteY0" fmla="*/ 1565991 h 1565991"/>
            <a:gd name="connsiteX1" fmla="*/ 303137 w 2031717"/>
            <a:gd name="connsiteY1" fmla="*/ 1035293 h 1565991"/>
            <a:gd name="connsiteX2" fmla="*/ 660250 w 2031717"/>
            <a:gd name="connsiteY2" fmla="*/ 526255 h 1565991"/>
            <a:gd name="connsiteX3" fmla="*/ 1100996 w 2031717"/>
            <a:gd name="connsiteY3" fmla="*/ 199428 h 1565991"/>
            <a:gd name="connsiteX4" fmla="*/ 2031717 w 2031717"/>
            <a:gd name="connsiteY4" fmla="*/ 0 h 15659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031717" h="1565991">
              <a:moveTo>
                <a:pt x="0" y="1565991"/>
              </a:moveTo>
              <a:cubicBezTo>
                <a:pt x="1587" y="1546941"/>
                <a:pt x="181829" y="1221289"/>
                <a:pt x="303137" y="1035293"/>
              </a:cubicBezTo>
              <a:cubicBezTo>
                <a:pt x="470138" y="793367"/>
                <a:pt x="527274" y="665566"/>
                <a:pt x="660250" y="526255"/>
              </a:cubicBezTo>
              <a:cubicBezTo>
                <a:pt x="793227" y="386944"/>
                <a:pt x="918434" y="285153"/>
                <a:pt x="1100996" y="199428"/>
              </a:cubicBezTo>
              <a:cubicBezTo>
                <a:pt x="1329147" y="121705"/>
                <a:pt x="1797438" y="29046"/>
                <a:pt x="2031717" y="0"/>
              </a:cubicBezTo>
            </a:path>
          </a:pathLst>
        </a:cu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0.26692</cdr:x>
      <cdr:y>0.26376</cdr:y>
    </cdr:from>
    <cdr:to>
      <cdr:x>0.9284</cdr:x>
      <cdr:y>0.59393</cdr:y>
    </cdr:to>
    <cdr:sp macro="" textlink="">
      <cdr:nvSpPr>
        <cdr:cNvPr id="3" name="Freeform 2">
          <a:extLst xmlns:a="http://schemas.openxmlformats.org/drawingml/2006/main">
            <a:ext uri="{FF2B5EF4-FFF2-40B4-BE49-F238E27FC236}">
              <a16:creationId xmlns:a16="http://schemas.microsoft.com/office/drawing/2014/main" id="{8C2EC740-5A8A-45AB-ABCF-17C4D85E10AD}"/>
            </a:ext>
          </a:extLst>
        </cdr:cNvPr>
        <cdr:cNvSpPr/>
      </cdr:nvSpPr>
      <cdr:spPr>
        <a:xfrm xmlns:a="http://schemas.openxmlformats.org/drawingml/2006/main">
          <a:off x="773205" y="761402"/>
          <a:ext cx="1916206" cy="953097"/>
        </a:xfrm>
        <a:custGeom xmlns:a="http://schemas.openxmlformats.org/drawingml/2006/main">
          <a:avLst/>
          <a:gdLst>
            <a:gd name="connsiteX0" fmla="*/ 0 w 2241177"/>
            <a:gd name="connsiteY0" fmla="*/ 1457363 h 1457363"/>
            <a:gd name="connsiteX1" fmla="*/ 369794 w 2241177"/>
            <a:gd name="connsiteY1" fmla="*/ 863451 h 1457363"/>
            <a:gd name="connsiteX2" fmla="*/ 896471 w 2241177"/>
            <a:gd name="connsiteY2" fmla="*/ 426422 h 1457363"/>
            <a:gd name="connsiteX3" fmla="*/ 1703294 w 2241177"/>
            <a:gd name="connsiteY3" fmla="*/ 67834 h 1457363"/>
            <a:gd name="connsiteX4" fmla="*/ 2241177 w 2241177"/>
            <a:gd name="connsiteY4" fmla="*/ 598 h 14573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241177" h="1457363">
              <a:moveTo>
                <a:pt x="0" y="1457363"/>
              </a:moveTo>
              <a:cubicBezTo>
                <a:pt x="110191" y="1246318"/>
                <a:pt x="220382" y="1035274"/>
                <a:pt x="369794" y="863451"/>
              </a:cubicBezTo>
              <a:cubicBezTo>
                <a:pt x="519206" y="691628"/>
                <a:pt x="674221" y="559025"/>
                <a:pt x="896471" y="426422"/>
              </a:cubicBezTo>
              <a:cubicBezTo>
                <a:pt x="1118721" y="293819"/>
                <a:pt x="1479176" y="138805"/>
                <a:pt x="1703294" y="67834"/>
              </a:cubicBezTo>
              <a:cubicBezTo>
                <a:pt x="1927412" y="-3137"/>
                <a:pt x="2084294" y="-1270"/>
                <a:pt x="2241177" y="598"/>
              </a:cubicBezTo>
            </a:path>
          </a:pathLst>
        </a:cu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0.20287</cdr:x>
      <cdr:y>0.06211</cdr:y>
    </cdr:from>
    <cdr:to>
      <cdr:x>0.63828</cdr:x>
      <cdr:y>0.56287</cdr:y>
    </cdr:to>
    <cdr:sp macro="" textlink="">
      <cdr:nvSpPr>
        <cdr:cNvPr id="5" name="Freeform 4">
          <a:extLst xmlns:a="http://schemas.openxmlformats.org/drawingml/2006/main">
            <a:ext uri="{FF2B5EF4-FFF2-40B4-BE49-F238E27FC236}">
              <a16:creationId xmlns:a16="http://schemas.microsoft.com/office/drawing/2014/main" id="{6D80F306-EE9D-4D75-B115-AF43C23544AF}"/>
            </a:ext>
          </a:extLst>
        </cdr:cNvPr>
        <cdr:cNvSpPr/>
      </cdr:nvSpPr>
      <cdr:spPr>
        <a:xfrm xmlns:a="http://schemas.openxmlformats.org/drawingml/2006/main">
          <a:off x="587686" y="179294"/>
          <a:ext cx="1261283" cy="1445558"/>
        </a:xfrm>
        <a:custGeom xmlns:a="http://schemas.openxmlformats.org/drawingml/2006/main">
          <a:avLst/>
          <a:gdLst>
            <a:gd name="connsiteX0" fmla="*/ 1261283 w 1261283"/>
            <a:gd name="connsiteY0" fmla="*/ 0 h 1445558"/>
            <a:gd name="connsiteX1" fmla="*/ 454460 w 1261283"/>
            <a:gd name="connsiteY1" fmla="*/ 291352 h 1445558"/>
            <a:gd name="connsiteX2" fmla="*/ 62254 w 1261283"/>
            <a:gd name="connsiteY2" fmla="*/ 661147 h 1445558"/>
            <a:gd name="connsiteX3" fmla="*/ 6225 w 1261283"/>
            <a:gd name="connsiteY3" fmla="*/ 1445558 h 14455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61283" h="1445558">
              <a:moveTo>
                <a:pt x="1261283" y="0"/>
              </a:moveTo>
              <a:cubicBezTo>
                <a:pt x="957790" y="90580"/>
                <a:pt x="654298" y="181161"/>
                <a:pt x="454460" y="291352"/>
              </a:cubicBezTo>
              <a:cubicBezTo>
                <a:pt x="254622" y="401543"/>
                <a:pt x="136960" y="468779"/>
                <a:pt x="62254" y="661147"/>
              </a:cubicBezTo>
              <a:cubicBezTo>
                <a:pt x="-12452" y="853515"/>
                <a:pt x="-3114" y="1149536"/>
                <a:pt x="6225" y="1445558"/>
              </a:cubicBezTo>
            </a:path>
          </a:pathLst>
        </a:cu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1</xdr:row>
      <xdr:rowOff>114300</xdr:rowOff>
    </xdr:from>
    <xdr:to>
      <xdr:col>17</xdr:col>
      <xdr:colOff>200660</xdr:colOff>
      <xdr:row>17</xdr:row>
      <xdr:rowOff>31326</xdr:rowOff>
    </xdr:to>
    <xdr:graphicFrame macro="">
      <xdr:nvGraphicFramePr>
        <xdr:cNvPr id="2" name="Gráfico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114299</xdr:colOff>
      <xdr:row>20</xdr:row>
      <xdr:rowOff>85725</xdr:rowOff>
    </xdr:from>
    <xdr:to>
      <xdr:col>17</xdr:col>
      <xdr:colOff>295909</xdr:colOff>
      <xdr:row>34</xdr:row>
      <xdr:rowOff>174731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79109</xdr:colOff>
      <xdr:row>54</xdr:row>
      <xdr:rowOff>108610</xdr:rowOff>
    </xdr:from>
    <xdr:to>
      <xdr:col>19</xdr:col>
      <xdr:colOff>18783</xdr:colOff>
      <xdr:row>70</xdr:row>
      <xdr:rowOff>25637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200025</xdr:colOff>
      <xdr:row>38</xdr:row>
      <xdr:rowOff>114300</xdr:rowOff>
    </xdr:from>
    <xdr:to>
      <xdr:col>17</xdr:col>
      <xdr:colOff>381635</xdr:colOff>
      <xdr:row>52</xdr:row>
      <xdr:rowOff>335597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12</xdr:row>
      <xdr:rowOff>66675</xdr:rowOff>
    </xdr:from>
    <xdr:to>
      <xdr:col>11</xdr:col>
      <xdr:colOff>327300</xdr:colOff>
      <xdr:row>27</xdr:row>
      <xdr:rowOff>89175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6</xdr:col>
      <xdr:colOff>198319</xdr:colOff>
      <xdr:row>26</xdr:row>
      <xdr:rowOff>143305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72"/>
  <sheetViews>
    <sheetView topLeftCell="B66" zoomScale="70" zoomScaleNormal="70" workbookViewId="0">
      <selection activeCell="L76" sqref="L76"/>
    </sheetView>
  </sheetViews>
  <sheetFormatPr defaultColWidth="8.83984375" defaultRowHeight="14.4" x14ac:dyDescent="0.55000000000000004"/>
  <cols>
    <col min="1" max="1" width="5" customWidth="1"/>
    <col min="2" max="2" width="15.26171875" customWidth="1"/>
    <col min="3" max="3" width="22.26171875" customWidth="1"/>
    <col min="4" max="4" width="24.68359375" customWidth="1"/>
    <col min="5" max="5" width="23" customWidth="1"/>
    <col min="6" max="6" width="22.41796875" customWidth="1"/>
    <col min="9" max="11" width="13.41796875" customWidth="1"/>
    <col min="12" max="12" width="24.578125" customWidth="1"/>
    <col min="13" max="13" width="17.15625" customWidth="1"/>
    <col min="14" max="14" width="13.41796875" customWidth="1"/>
  </cols>
  <sheetData>
    <row r="2" spans="2:6" s="23" customFormat="1" x14ac:dyDescent="0.55000000000000004">
      <c r="C2" s="30" t="s">
        <v>0</v>
      </c>
      <c r="D2" s="30"/>
      <c r="E2" s="30"/>
      <c r="F2" s="30"/>
    </row>
    <row r="3" spans="2:6" s="23" customFormat="1" x14ac:dyDescent="0.55000000000000004">
      <c r="B3" s="24"/>
      <c r="C3" s="30" t="s">
        <v>11</v>
      </c>
      <c r="D3" s="30"/>
      <c r="E3" s="30"/>
      <c r="F3" s="30"/>
    </row>
    <row r="4" spans="2:6" s="23" customFormat="1" x14ac:dyDescent="0.55000000000000004">
      <c r="B4" s="25"/>
      <c r="C4" s="31" t="s">
        <v>2</v>
      </c>
      <c r="D4" s="31"/>
      <c r="E4" s="31"/>
      <c r="F4" s="31"/>
    </row>
    <row r="5" spans="2:6" x14ac:dyDescent="0.55000000000000004">
      <c r="B5" s="2" t="s">
        <v>1</v>
      </c>
      <c r="C5" s="2" t="s">
        <v>3</v>
      </c>
      <c r="D5" s="2" t="s">
        <v>4</v>
      </c>
      <c r="E5" s="2" t="s">
        <v>5</v>
      </c>
      <c r="F5" s="2" t="s">
        <v>6</v>
      </c>
    </row>
    <row r="6" spans="2:6" x14ac:dyDescent="0.55000000000000004">
      <c r="B6" s="3">
        <v>0</v>
      </c>
      <c r="C6" s="4">
        <v>0</v>
      </c>
      <c r="D6" s="4">
        <v>0</v>
      </c>
      <c r="E6" s="4">
        <v>0</v>
      </c>
      <c r="F6" s="4">
        <v>0</v>
      </c>
    </row>
    <row r="7" spans="2:6" x14ac:dyDescent="0.55000000000000004">
      <c r="B7" s="3">
        <v>0.16600000000000001</v>
      </c>
      <c r="C7" s="4">
        <v>2.4968044399048135</v>
      </c>
      <c r="D7" s="4">
        <v>1.0014422052098639</v>
      </c>
      <c r="E7" s="4">
        <v>1.4564824286202098</v>
      </c>
      <c r="F7" s="4">
        <v>2.7796455590292042</v>
      </c>
    </row>
    <row r="8" spans="2:6" x14ac:dyDescent="0.55000000000000004">
      <c r="B8" s="3">
        <v>0.33</v>
      </c>
      <c r="C8" s="4">
        <v>3.2990450197510528</v>
      </c>
      <c r="D8" s="4">
        <v>2.7190184756305054</v>
      </c>
      <c r="E8" s="4">
        <v>5.4356155224578293</v>
      </c>
      <c r="F8" s="4">
        <v>7.4248469725464146</v>
      </c>
    </row>
    <row r="9" spans="2:6" x14ac:dyDescent="0.55000000000000004">
      <c r="B9" s="3">
        <v>0.66600000000000004</v>
      </c>
      <c r="C9" s="4">
        <v>5.0419805601261078</v>
      </c>
      <c r="D9" s="4">
        <v>6.4923598280853572</v>
      </c>
      <c r="E9" s="4">
        <v>10.957910225436084</v>
      </c>
      <c r="F9" s="4">
        <v>14.896206769837697</v>
      </c>
    </row>
    <row r="10" spans="2:6" x14ac:dyDescent="0.55000000000000004">
      <c r="B10" s="3">
        <v>1</v>
      </c>
      <c r="C10" s="4">
        <v>7.8480942399025686</v>
      </c>
      <c r="D10" s="4">
        <v>9.9345605905996734</v>
      </c>
      <c r="E10" s="4">
        <v>16.127886231714257</v>
      </c>
      <c r="F10" s="4">
        <v>21.81178155779709</v>
      </c>
    </row>
    <row r="11" spans="2:6" x14ac:dyDescent="0.55000000000000004">
      <c r="B11" s="3">
        <v>3</v>
      </c>
      <c r="C11" s="4">
        <v>19.580848360524985</v>
      </c>
      <c r="D11" s="4">
        <v>26.980142573195987</v>
      </c>
      <c r="E11" s="4">
        <v>39.564097927630087</v>
      </c>
      <c r="F11" s="4">
        <v>50.588652054272274</v>
      </c>
    </row>
    <row r="12" spans="2:6" x14ac:dyDescent="0.55000000000000004">
      <c r="B12" s="3">
        <v>6</v>
      </c>
      <c r="C12" s="4">
        <v>32.943035591221523</v>
      </c>
      <c r="D12" s="4">
        <v>44.829597050933302</v>
      </c>
      <c r="E12" s="4">
        <v>61.265316478167108</v>
      </c>
      <c r="F12" s="4">
        <v>73.286590927414224</v>
      </c>
    </row>
    <row r="18" spans="2:6" s="23" customFormat="1" x14ac:dyDescent="0.55000000000000004">
      <c r="C18" s="30" t="s">
        <v>0</v>
      </c>
      <c r="D18" s="30"/>
      <c r="E18" s="30"/>
      <c r="F18" s="30"/>
    </row>
    <row r="19" spans="2:6" s="23" customFormat="1" x14ac:dyDescent="0.55000000000000004">
      <c r="B19" s="24"/>
      <c r="C19" s="30" t="s">
        <v>12</v>
      </c>
      <c r="D19" s="30"/>
      <c r="E19" s="30"/>
      <c r="F19" s="30"/>
    </row>
    <row r="20" spans="2:6" s="23" customFormat="1" x14ac:dyDescent="0.55000000000000004">
      <c r="B20" s="25"/>
      <c r="C20" s="31" t="s">
        <v>2</v>
      </c>
      <c r="D20" s="31"/>
      <c r="E20" s="31"/>
      <c r="F20" s="31"/>
    </row>
    <row r="21" spans="2:6" ht="28.8" x14ac:dyDescent="0.55000000000000004">
      <c r="B21" s="2" t="s">
        <v>1</v>
      </c>
      <c r="C21" s="2" t="s">
        <v>10</v>
      </c>
      <c r="D21" s="2" t="s">
        <v>9</v>
      </c>
      <c r="E21" s="2" t="s">
        <v>8</v>
      </c>
      <c r="F21" s="2" t="s">
        <v>7</v>
      </c>
    </row>
    <row r="22" spans="2:6" x14ac:dyDescent="0.55000000000000004">
      <c r="B22" s="3">
        <v>0</v>
      </c>
      <c r="C22" s="4">
        <v>0</v>
      </c>
      <c r="D22" s="4">
        <v>0</v>
      </c>
      <c r="E22" s="4">
        <v>0</v>
      </c>
      <c r="F22" s="4">
        <v>0</v>
      </c>
    </row>
    <row r="23" spans="2:6" x14ac:dyDescent="0.55000000000000004">
      <c r="B23" s="3">
        <v>0.16600000000000001</v>
      </c>
      <c r="C23" s="4">
        <v>0.64232047149174964</v>
      </c>
      <c r="D23" s="4">
        <v>1.2412217191630284</v>
      </c>
      <c r="E23" s="4">
        <v>2.2797556661974627</v>
      </c>
      <c r="F23" s="4">
        <v>3.4405142756882037</v>
      </c>
    </row>
    <row r="24" spans="2:6" x14ac:dyDescent="0.55000000000000004">
      <c r="B24" s="3">
        <v>0.33</v>
      </c>
      <c r="C24" s="4">
        <v>0.31992159126671915</v>
      </c>
      <c r="D24" s="4">
        <v>2.5078390114099331</v>
      </c>
      <c r="E24" s="4">
        <v>4.1093510305646337</v>
      </c>
      <c r="F24" s="4">
        <v>7.1974995717363797</v>
      </c>
    </row>
    <row r="25" spans="2:6" x14ac:dyDescent="0.55000000000000004">
      <c r="B25" s="3">
        <v>0.66600000000000004</v>
      </c>
      <c r="C25" s="4">
        <v>0.95912208992205517</v>
      </c>
      <c r="D25" s="4">
        <v>4.9972765663872414</v>
      </c>
      <c r="E25" s="4">
        <v>8.229601495396567</v>
      </c>
      <c r="F25" s="4">
        <v>13.721265032362503</v>
      </c>
    </row>
    <row r="26" spans="2:6" x14ac:dyDescent="0.55000000000000004">
      <c r="B26" s="3">
        <v>1</v>
      </c>
      <c r="C26" s="4">
        <v>2.4012281066952754</v>
      </c>
      <c r="D26" s="4">
        <v>7.4308145510149828</v>
      </c>
      <c r="E26" s="4">
        <v>9.1012433174542409</v>
      </c>
      <c r="F26" s="4">
        <v>19.003651557962193</v>
      </c>
    </row>
    <row r="27" spans="2:6" x14ac:dyDescent="0.55000000000000004">
      <c r="B27" s="3">
        <v>3</v>
      </c>
      <c r="C27" s="4">
        <v>9.0772537016741381</v>
      </c>
      <c r="D27" s="4">
        <v>21.613193787317723</v>
      </c>
      <c r="E27" s="4">
        <v>33.390460747004695</v>
      </c>
      <c r="F27" s="4">
        <v>46.475725083479794</v>
      </c>
    </row>
    <row r="28" spans="2:6" x14ac:dyDescent="0.55000000000000004">
      <c r="B28" s="3">
        <v>6</v>
      </c>
      <c r="C28" s="4">
        <v>18.657360699232171</v>
      </c>
      <c r="D28" s="4">
        <v>37.425136086275408</v>
      </c>
      <c r="E28" s="4">
        <v>54.248092471309221</v>
      </c>
      <c r="F28" s="4">
        <v>69.846557328725382</v>
      </c>
    </row>
    <row r="34" spans="3:6" s="23" customFormat="1" x14ac:dyDescent="0.55000000000000004">
      <c r="C34" s="30" t="s">
        <v>27</v>
      </c>
      <c r="D34" s="30"/>
      <c r="E34" s="30"/>
      <c r="F34" s="22"/>
    </row>
    <row r="35" spans="3:6" s="23" customFormat="1" x14ac:dyDescent="0.55000000000000004">
      <c r="C35" s="33" t="s">
        <v>2</v>
      </c>
      <c r="D35" s="33"/>
      <c r="E35" s="33"/>
      <c r="F35" s="26"/>
    </row>
    <row r="36" spans="3:6" x14ac:dyDescent="0.55000000000000004">
      <c r="C36" s="2" t="s">
        <v>1</v>
      </c>
      <c r="D36" s="2" t="s">
        <v>6</v>
      </c>
      <c r="E36" s="2" t="s">
        <v>7</v>
      </c>
    </row>
    <row r="37" spans="3:6" x14ac:dyDescent="0.55000000000000004">
      <c r="C37" s="3">
        <v>0</v>
      </c>
      <c r="D37" s="4">
        <v>0</v>
      </c>
      <c r="E37" s="4">
        <v>0</v>
      </c>
    </row>
    <row r="38" spans="3:6" x14ac:dyDescent="0.55000000000000004">
      <c r="C38" s="3">
        <v>0.16600000000000001</v>
      </c>
      <c r="D38" s="4">
        <v>0.80062833057781846</v>
      </c>
      <c r="E38" s="4">
        <v>1.2193782776226503</v>
      </c>
    </row>
    <row r="39" spans="3:6" x14ac:dyDescent="0.55000000000000004">
      <c r="C39" s="3">
        <v>0.33</v>
      </c>
      <c r="D39" s="4">
        <v>1.100596994428096</v>
      </c>
      <c r="E39" s="4">
        <v>1.4563669727155812</v>
      </c>
    </row>
    <row r="40" spans="3:6" x14ac:dyDescent="0.55000000000000004">
      <c r="C40" s="3">
        <v>0.5</v>
      </c>
      <c r="D40" s="4">
        <v>2.3819583670907636</v>
      </c>
      <c r="E40" s="4">
        <v>2.7302504864823711</v>
      </c>
    </row>
    <row r="41" spans="3:6" x14ac:dyDescent="0.55000000000000004">
      <c r="C41" s="3">
        <v>0.66600000000000004</v>
      </c>
      <c r="D41" s="4">
        <v>2.2283315053848116</v>
      </c>
      <c r="E41" s="4">
        <v>2.6778867378346689</v>
      </c>
    </row>
    <row r="42" spans="3:6" x14ac:dyDescent="0.55000000000000004">
      <c r="C42" s="3">
        <v>1</v>
      </c>
      <c r="D42" s="4">
        <v>3.8357527203390873</v>
      </c>
      <c r="E42" s="4">
        <v>3.0420622934590491</v>
      </c>
      <c r="F42" s="1"/>
    </row>
    <row r="43" spans="3:6" x14ac:dyDescent="0.55000000000000004">
      <c r="C43" s="5">
        <v>4</v>
      </c>
      <c r="D43" s="4">
        <v>10.453195918747838</v>
      </c>
      <c r="E43" s="4">
        <v>12.391402863848086</v>
      </c>
      <c r="F43" s="1"/>
    </row>
    <row r="44" spans="3:6" x14ac:dyDescent="0.55000000000000004">
      <c r="C44" s="6">
        <v>6</v>
      </c>
      <c r="D44" s="4">
        <v>14</v>
      </c>
      <c r="E44" s="4">
        <v>17</v>
      </c>
      <c r="F44" s="1"/>
    </row>
    <row r="45" spans="3:6" x14ac:dyDescent="0.55000000000000004">
      <c r="C45" s="1"/>
      <c r="D45" s="1"/>
      <c r="E45" s="1"/>
      <c r="F45" s="1"/>
    </row>
    <row r="53" spans="2:15" x14ac:dyDescent="0.55000000000000004">
      <c r="B53" s="32" t="s">
        <v>26</v>
      </c>
      <c r="C53" s="32"/>
      <c r="D53" s="32"/>
      <c r="E53" s="32"/>
      <c r="F53" s="32"/>
      <c r="G53" s="32"/>
      <c r="H53" s="32"/>
      <c r="I53" s="32" t="s">
        <v>46</v>
      </c>
      <c r="J53" s="32"/>
      <c r="K53" s="32"/>
      <c r="L53" s="32"/>
      <c r="M53" s="32"/>
      <c r="N53" s="32"/>
    </row>
    <row r="54" spans="2:15" ht="28.8" x14ac:dyDescent="0.55000000000000004">
      <c r="C54" t="s">
        <v>45</v>
      </c>
      <c r="D54" t="s">
        <v>31</v>
      </c>
      <c r="E54" s="13" t="s">
        <v>22</v>
      </c>
      <c r="F54" s="13" t="s">
        <v>18</v>
      </c>
      <c r="G54" s="13" t="s">
        <v>25</v>
      </c>
      <c r="H54" s="13" t="s">
        <v>49</v>
      </c>
      <c r="J54" t="s">
        <v>30</v>
      </c>
      <c r="K54" t="s">
        <v>31</v>
      </c>
      <c r="L54" s="13" t="s">
        <v>22</v>
      </c>
      <c r="M54" s="13" t="s">
        <v>18</v>
      </c>
      <c r="N54" s="13" t="s">
        <v>25</v>
      </c>
      <c r="O54" s="13" t="s">
        <v>49</v>
      </c>
    </row>
    <row r="55" spans="2:15" x14ac:dyDescent="0.55000000000000004">
      <c r="B55" s="2" t="s">
        <v>47</v>
      </c>
      <c r="C55">
        <v>1.04</v>
      </c>
      <c r="D55">
        <v>50</v>
      </c>
      <c r="E55">
        <f>C55/0.05</f>
        <v>20.8</v>
      </c>
      <c r="F55">
        <v>0.44</v>
      </c>
      <c r="G55" s="4">
        <f>E55/F55</f>
        <v>47.272727272727273</v>
      </c>
      <c r="H55" s="21">
        <v>75.296926092839598</v>
      </c>
      <c r="I55" s="2" t="s">
        <v>47</v>
      </c>
      <c r="J55">
        <v>0.92100000000000004</v>
      </c>
      <c r="K55">
        <v>50</v>
      </c>
      <c r="L55">
        <f>J55/0.05</f>
        <v>18.419999999999998</v>
      </c>
      <c r="M55">
        <v>0.28000000000000003</v>
      </c>
      <c r="N55" s="7">
        <f>L55/M55</f>
        <v>65.785714285714278</v>
      </c>
      <c r="O55" s="21">
        <v>63.718349425876802</v>
      </c>
    </row>
    <row r="56" spans="2:15" x14ac:dyDescent="0.55000000000000004">
      <c r="B56" s="2" t="s">
        <v>48</v>
      </c>
      <c r="C56">
        <v>0.19439999999999999</v>
      </c>
      <c r="D56">
        <v>50</v>
      </c>
      <c r="E56">
        <f>C56/0.05</f>
        <v>3.8879999999999995</v>
      </c>
      <c r="F56">
        <v>0.44</v>
      </c>
      <c r="G56" s="4">
        <f>E56/F56</f>
        <v>8.8363636363636342</v>
      </c>
      <c r="H56" s="27">
        <v>96.2963291703701</v>
      </c>
      <c r="I56" s="2" t="s">
        <v>48</v>
      </c>
      <c r="J56">
        <v>0.19969999999999999</v>
      </c>
      <c r="K56">
        <v>50</v>
      </c>
      <c r="L56">
        <f>J56/0.05</f>
        <v>3.9939999999999998</v>
      </c>
      <c r="M56">
        <v>0.28000000000000003</v>
      </c>
      <c r="N56" s="7">
        <f>L56/M56</f>
        <v>14.264285714285712</v>
      </c>
      <c r="O56" s="27">
        <v>101.58515924529399</v>
      </c>
    </row>
    <row r="59" spans="2:15" x14ac:dyDescent="0.55000000000000004">
      <c r="O59" s="27"/>
    </row>
    <row r="60" spans="2:15" x14ac:dyDescent="0.55000000000000004">
      <c r="E60" t="s">
        <v>28</v>
      </c>
      <c r="F60" t="s">
        <v>29</v>
      </c>
      <c r="O60" s="21"/>
    </row>
    <row r="61" spans="2:15" x14ac:dyDescent="0.55000000000000004">
      <c r="D61" t="s">
        <v>26</v>
      </c>
      <c r="E61" s="7">
        <v>49.063636363636355</v>
      </c>
      <c r="F61" s="7">
        <v>32.038123167155426</v>
      </c>
      <c r="H61" s="21"/>
      <c r="O61" s="21"/>
    </row>
    <row r="62" spans="2:15" x14ac:dyDescent="0.55000000000000004">
      <c r="D62" t="s">
        <v>36</v>
      </c>
      <c r="E62" s="7">
        <v>53.679545454545448</v>
      </c>
      <c r="F62" s="7">
        <v>38.337856173677068</v>
      </c>
    </row>
    <row r="68" spans="2:6" x14ac:dyDescent="0.55000000000000004">
      <c r="E68" s="13" t="s">
        <v>25</v>
      </c>
      <c r="F68" s="13" t="s">
        <v>49</v>
      </c>
    </row>
    <row r="69" spans="2:6" x14ac:dyDescent="0.55000000000000004">
      <c r="B69" t="s">
        <v>50</v>
      </c>
      <c r="C69" s="2" t="s">
        <v>47</v>
      </c>
      <c r="D69">
        <v>0</v>
      </c>
      <c r="E69" s="7">
        <f>G55</f>
        <v>47.272727272727273</v>
      </c>
      <c r="F69" s="27">
        <v>75</v>
      </c>
    </row>
    <row r="70" spans="2:6" x14ac:dyDescent="0.55000000000000004">
      <c r="B70" t="s">
        <v>51</v>
      </c>
      <c r="C70" s="2"/>
      <c r="D70">
        <v>0</v>
      </c>
      <c r="E70" s="7">
        <f>N55</f>
        <v>65.785714285714278</v>
      </c>
      <c r="F70" s="27">
        <v>64</v>
      </c>
    </row>
    <row r="71" spans="2:6" x14ac:dyDescent="0.55000000000000004">
      <c r="B71" t="s">
        <v>26</v>
      </c>
      <c r="C71" s="2" t="s">
        <v>48</v>
      </c>
      <c r="E71" s="7">
        <f>G56</f>
        <v>8.8363636363636342</v>
      </c>
      <c r="F71" s="27">
        <v>96.3</v>
      </c>
    </row>
    <row r="72" spans="2:6" x14ac:dyDescent="0.55000000000000004">
      <c r="B72" t="s">
        <v>46</v>
      </c>
      <c r="C72" s="2"/>
      <c r="E72" s="7">
        <f>N56</f>
        <v>14.264285714285712</v>
      </c>
      <c r="F72" s="27">
        <v>101.58515924529399</v>
      </c>
    </row>
  </sheetData>
  <mergeCells count="10">
    <mergeCell ref="C2:F2"/>
    <mergeCell ref="C18:F18"/>
    <mergeCell ref="C19:F19"/>
    <mergeCell ref="C20:F20"/>
    <mergeCell ref="I53:N53"/>
    <mergeCell ref="B53:H53"/>
    <mergeCell ref="C34:E34"/>
    <mergeCell ref="C35:E35"/>
    <mergeCell ref="C3:F3"/>
    <mergeCell ref="C4:F4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2"/>
  <sheetViews>
    <sheetView tabSelected="1" topLeftCell="E47" zoomScale="85" zoomScaleNormal="85" zoomScalePageLayoutView="120" workbookViewId="0">
      <selection activeCell="L69" sqref="L69"/>
    </sheetView>
  </sheetViews>
  <sheetFormatPr defaultColWidth="8.83984375" defaultRowHeight="14.4" x14ac:dyDescent="0.55000000000000004"/>
  <cols>
    <col min="1" max="1" width="26.41796875" customWidth="1"/>
    <col min="2" max="2" width="25.68359375" customWidth="1"/>
    <col min="3" max="3" width="27.68359375" customWidth="1"/>
    <col min="4" max="4" width="15.41796875" customWidth="1"/>
    <col min="5" max="6" width="12.41796875" customWidth="1"/>
    <col min="7" max="7" width="12.41796875" style="29" customWidth="1"/>
    <col min="8" max="8" width="12.41796875" customWidth="1"/>
    <col min="9" max="9" width="12.41796875" style="29" customWidth="1"/>
    <col min="10" max="10" width="11.26171875" customWidth="1"/>
    <col min="11" max="11" width="14.15625" customWidth="1"/>
  </cols>
  <sheetData>
    <row r="2" spans="1:10" s="23" customFormat="1" x14ac:dyDescent="0.55000000000000004">
      <c r="C2" s="30" t="s">
        <v>52</v>
      </c>
      <c r="D2" s="30"/>
      <c r="E2" s="30"/>
    </row>
    <row r="3" spans="1:10" s="11" customFormat="1" ht="43.2" x14ac:dyDescent="0.55000000000000004">
      <c r="A3" s="13" t="s">
        <v>34</v>
      </c>
      <c r="B3" s="13" t="s">
        <v>16</v>
      </c>
      <c r="C3" s="13" t="s">
        <v>17</v>
      </c>
      <c r="D3" s="13" t="s">
        <v>23</v>
      </c>
      <c r="E3" s="13" t="s">
        <v>18</v>
      </c>
      <c r="F3" s="13" t="s">
        <v>19</v>
      </c>
      <c r="G3" s="13"/>
      <c r="H3" s="13" t="s">
        <v>20</v>
      </c>
      <c r="I3" s="13"/>
      <c r="J3" s="11" t="s">
        <v>54</v>
      </c>
    </row>
    <row r="4" spans="1:10" ht="15.6" x14ac:dyDescent="0.6">
      <c r="A4" t="s">
        <v>3</v>
      </c>
      <c r="B4" s="15">
        <v>0.161</v>
      </c>
      <c r="C4" s="15">
        <v>0.05</v>
      </c>
      <c r="D4" s="16">
        <f>B4/C4</f>
        <v>3.2199999999999998</v>
      </c>
      <c r="E4" s="15">
        <v>0.17</v>
      </c>
      <c r="F4" s="19">
        <f>D4/E4</f>
        <v>18.941176470588232</v>
      </c>
      <c r="G4" s="19"/>
      <c r="H4" s="17">
        <v>4.13970857771261E-2</v>
      </c>
      <c r="I4" s="17"/>
      <c r="J4" s="4">
        <v>0.15013343108504401</v>
      </c>
    </row>
    <row r="5" spans="1:10" ht="15.6" x14ac:dyDescent="0.6">
      <c r="A5" t="s">
        <v>4</v>
      </c>
      <c r="B5" s="15">
        <v>0.32200000000000001</v>
      </c>
      <c r="C5" s="15">
        <v>0.05</v>
      </c>
      <c r="D5" s="16">
        <f t="shared" ref="D5:D6" si="0">B5/C5</f>
        <v>6.4399999999999995</v>
      </c>
      <c r="E5" s="15">
        <v>0.21</v>
      </c>
      <c r="F5" s="19">
        <f>D5/E5</f>
        <v>30.666666666666664</v>
      </c>
      <c r="G5" s="19"/>
      <c r="H5" s="17">
        <v>7.0914442700156968E-2</v>
      </c>
      <c r="I5" s="17"/>
      <c r="J5" s="4">
        <v>0.19856043956043956</v>
      </c>
    </row>
    <row r="6" spans="1:10" ht="15.6" x14ac:dyDescent="0.6">
      <c r="A6" t="s">
        <v>5</v>
      </c>
      <c r="B6" s="15">
        <v>0.746</v>
      </c>
      <c r="C6" s="15">
        <v>0.05</v>
      </c>
      <c r="D6" s="16">
        <f t="shared" si="0"/>
        <v>14.92</v>
      </c>
      <c r="E6" s="15">
        <v>0.33</v>
      </c>
      <c r="F6" s="19">
        <f t="shared" ref="F6" si="1">D6/E6</f>
        <v>45.212121212121211</v>
      </c>
      <c r="G6" s="19"/>
      <c r="H6" s="17">
        <v>0.12750302419354836</v>
      </c>
      <c r="I6" s="17"/>
      <c r="J6" s="4">
        <v>0.3205790322580645</v>
      </c>
    </row>
    <row r="7" spans="1:10" ht="15.6" x14ac:dyDescent="0.6">
      <c r="A7" t="s">
        <v>6</v>
      </c>
      <c r="B7" s="15">
        <v>1.04</v>
      </c>
      <c r="C7" s="15">
        <v>0.05</v>
      </c>
      <c r="D7" s="16">
        <f>B7/C7</f>
        <v>20.8</v>
      </c>
      <c r="E7" s="15">
        <v>0.44</v>
      </c>
      <c r="F7" s="19">
        <f>D7/E7</f>
        <v>47.272727272727273</v>
      </c>
      <c r="G7" s="19"/>
      <c r="H7" s="17">
        <v>0.21859492835595773</v>
      </c>
      <c r="I7" s="17"/>
      <c r="J7" s="4">
        <v>0.39971644042232279</v>
      </c>
    </row>
    <row r="13" spans="1:10" s="23" customFormat="1" x14ac:dyDescent="0.55000000000000004">
      <c r="C13" s="30" t="s">
        <v>53</v>
      </c>
      <c r="D13" s="30"/>
      <c r="E13" s="30"/>
    </row>
    <row r="14" spans="1:10" ht="43.2" x14ac:dyDescent="0.55000000000000004">
      <c r="A14" s="13" t="s">
        <v>34</v>
      </c>
      <c r="B14" s="13" t="s">
        <v>16</v>
      </c>
      <c r="C14" s="13" t="s">
        <v>17</v>
      </c>
      <c r="D14" s="13" t="s">
        <v>24</v>
      </c>
      <c r="E14" s="13" t="s">
        <v>18</v>
      </c>
      <c r="F14" s="13" t="s">
        <v>19</v>
      </c>
      <c r="G14" s="13"/>
      <c r="H14" s="13" t="s">
        <v>20</v>
      </c>
      <c r="I14" s="13"/>
      <c r="J14" s="11" t="s">
        <v>54</v>
      </c>
    </row>
    <row r="15" spans="1:10" ht="15.6" x14ac:dyDescent="0.6">
      <c r="A15" t="s">
        <v>10</v>
      </c>
      <c r="B15" s="15">
        <v>0.11549999999999999</v>
      </c>
      <c r="C15" s="15">
        <v>0.05</v>
      </c>
      <c r="D15" s="16">
        <f t="shared" ref="D15:D17" si="2">B15/C15</f>
        <v>2.3099999999999996</v>
      </c>
      <c r="E15" s="15">
        <v>0.11</v>
      </c>
      <c r="F15" s="19">
        <f>D15/E15</f>
        <v>20.999999999999996</v>
      </c>
      <c r="G15" s="19"/>
      <c r="H15" s="17">
        <v>4.13970857771261E-2</v>
      </c>
      <c r="I15" s="17"/>
      <c r="J15" s="4">
        <v>0.12291836734693877</v>
      </c>
    </row>
    <row r="16" spans="1:10" ht="15.6" x14ac:dyDescent="0.6">
      <c r="A16" t="s">
        <v>9</v>
      </c>
      <c r="B16" s="15">
        <v>0.28999999999999998</v>
      </c>
      <c r="C16" s="15">
        <v>0.05</v>
      </c>
      <c r="D16" s="16">
        <f t="shared" si="2"/>
        <v>5.7999999999999989</v>
      </c>
      <c r="E16" s="15">
        <v>0.12</v>
      </c>
      <c r="F16" s="19">
        <f t="shared" ref="F16:F17" si="3">D16/E16</f>
        <v>48.333333333333329</v>
      </c>
      <c r="G16" s="19"/>
      <c r="H16" s="17">
        <v>7.0914442700156968E-2</v>
      </c>
      <c r="I16" s="17"/>
      <c r="J16" s="4">
        <v>0.13261651376146788</v>
      </c>
    </row>
    <row r="17" spans="1:10" ht="15.6" x14ac:dyDescent="0.6">
      <c r="A17" t="s">
        <v>8</v>
      </c>
      <c r="B17" s="15">
        <v>0.42799999999999999</v>
      </c>
      <c r="C17" s="15">
        <v>0.05</v>
      </c>
      <c r="D17" s="16">
        <f t="shared" si="2"/>
        <v>8.5599999999999987</v>
      </c>
      <c r="E17" s="15">
        <v>0.16</v>
      </c>
      <c r="F17" s="19">
        <f t="shared" si="3"/>
        <v>53.499999999999993</v>
      </c>
      <c r="G17" s="19"/>
      <c r="H17" s="17">
        <v>0.12750302419354836</v>
      </c>
      <c r="I17" s="17"/>
      <c r="J17" s="4">
        <v>0.15644155844155844</v>
      </c>
    </row>
    <row r="18" spans="1:10" ht="15.6" x14ac:dyDescent="0.6">
      <c r="A18" t="s">
        <v>7</v>
      </c>
      <c r="B18" s="15">
        <v>0.92100000000000004</v>
      </c>
      <c r="C18" s="15">
        <v>0.05</v>
      </c>
      <c r="D18" s="16">
        <f>B18/C18</f>
        <v>18.419999999999998</v>
      </c>
      <c r="E18" s="15">
        <v>0.28000000000000003</v>
      </c>
      <c r="F18" s="19">
        <f>D18/E18</f>
        <v>65.785714285714278</v>
      </c>
      <c r="G18" s="19"/>
      <c r="H18" s="17">
        <v>0.21859492835595773</v>
      </c>
      <c r="I18" s="17"/>
      <c r="J18" s="4">
        <v>0.28729812606473598</v>
      </c>
    </row>
    <row r="23" spans="1:10" x14ac:dyDescent="0.55000000000000004">
      <c r="B23" s="12"/>
      <c r="C23" s="14"/>
      <c r="D23" s="12"/>
    </row>
    <row r="28" spans="1:10" ht="46.5" x14ac:dyDescent="0.55000000000000004">
      <c r="B28" s="10" t="s">
        <v>37</v>
      </c>
      <c r="C28" s="11" t="s">
        <v>38</v>
      </c>
      <c r="D28" s="11" t="s">
        <v>39</v>
      </c>
      <c r="E28" t="s">
        <v>40</v>
      </c>
      <c r="F28" t="s">
        <v>25</v>
      </c>
      <c r="H28" s="11" t="s">
        <v>38</v>
      </c>
      <c r="I28" s="11"/>
    </row>
    <row r="29" spans="1:10" x14ac:dyDescent="0.55000000000000004">
      <c r="C29" s="20"/>
      <c r="D29" s="21"/>
    </row>
    <row r="30" spans="1:10" x14ac:dyDescent="0.55000000000000004">
      <c r="B30" t="s">
        <v>41</v>
      </c>
      <c r="C30" s="20">
        <v>0.78416584262203504</v>
      </c>
      <c r="D30" s="21">
        <v>16.16</v>
      </c>
      <c r="E30">
        <v>1.03</v>
      </c>
      <c r="F30">
        <v>18</v>
      </c>
      <c r="H30" s="4">
        <v>0.78416584262203504</v>
      </c>
      <c r="I30" s="4"/>
    </row>
    <row r="31" spans="1:10" x14ac:dyDescent="0.55000000000000004">
      <c r="B31" t="s">
        <v>42</v>
      </c>
      <c r="C31" s="20">
        <v>0.71844294175285173</v>
      </c>
      <c r="D31" s="21">
        <v>12.5015057478827</v>
      </c>
      <c r="E31">
        <v>1.6</v>
      </c>
      <c r="F31">
        <v>21</v>
      </c>
      <c r="H31" s="4">
        <v>0.72</v>
      </c>
      <c r="I31" s="4"/>
    </row>
    <row r="32" spans="1:10" x14ac:dyDescent="0.55000000000000004">
      <c r="B32" t="s">
        <v>43</v>
      </c>
      <c r="C32" s="20">
        <v>0.76479719028206594</v>
      </c>
      <c r="D32" s="21">
        <v>14.323412995913101</v>
      </c>
      <c r="E32">
        <v>1.8</v>
      </c>
      <c r="F32">
        <v>47</v>
      </c>
      <c r="H32" s="4">
        <v>0.76</v>
      </c>
      <c r="I32" s="4"/>
    </row>
    <row r="33" spans="2:12" x14ac:dyDescent="0.55000000000000004">
      <c r="B33" t="s">
        <v>44</v>
      </c>
      <c r="C33" s="20">
        <v>0.68035736847656758</v>
      </c>
      <c r="D33" s="21">
        <v>11.9742633742412</v>
      </c>
      <c r="E33">
        <v>2.35</v>
      </c>
      <c r="F33">
        <v>66</v>
      </c>
      <c r="H33" s="4">
        <v>0.68035736847656758</v>
      </c>
      <c r="I33" s="4"/>
    </row>
    <row r="34" spans="2:12" x14ac:dyDescent="0.55000000000000004">
      <c r="C34" s="20"/>
      <c r="D34" s="21"/>
    </row>
    <row r="44" spans="2:12" ht="7.2" customHeight="1" thickBot="1" x14ac:dyDescent="0.6"/>
    <row r="45" spans="2:12" hidden="1" x14ac:dyDescent="0.55000000000000004"/>
    <row r="46" spans="2:12" ht="87.6" customHeight="1" x14ac:dyDescent="0.55000000000000004">
      <c r="C46" s="10" t="s">
        <v>37</v>
      </c>
      <c r="D46" s="11" t="s">
        <v>38</v>
      </c>
      <c r="E46" s="11" t="s">
        <v>39</v>
      </c>
      <c r="F46" t="s">
        <v>40</v>
      </c>
      <c r="H46" s="38" t="s">
        <v>61</v>
      </c>
      <c r="I46" s="40"/>
      <c r="J46" t="s">
        <v>25</v>
      </c>
      <c r="K46" s="11" t="s">
        <v>38</v>
      </c>
      <c r="L46" s="11" t="s">
        <v>39</v>
      </c>
    </row>
    <row r="47" spans="2:12" ht="14.7" thickBot="1" x14ac:dyDescent="0.6">
      <c r="D47" s="20"/>
      <c r="E47" s="21"/>
      <c r="H47" s="39" t="s">
        <v>62</v>
      </c>
      <c r="I47" s="40"/>
      <c r="L47" s="21"/>
    </row>
    <row r="48" spans="2:12" x14ac:dyDescent="0.55000000000000004">
      <c r="C48" s="41" t="s">
        <v>63</v>
      </c>
      <c r="D48" s="20">
        <v>0.78416584262203504</v>
      </c>
      <c r="E48" s="21">
        <v>16.16</v>
      </c>
      <c r="F48">
        <v>1.03</v>
      </c>
      <c r="H48" s="37">
        <v>74</v>
      </c>
      <c r="I48" s="37"/>
      <c r="J48">
        <v>18</v>
      </c>
      <c r="K48" s="4">
        <v>0.78416584262203504</v>
      </c>
      <c r="L48" s="21">
        <v>16.16</v>
      </c>
    </row>
    <row r="49" spans="3:12" x14ac:dyDescent="0.55000000000000004">
      <c r="C49" s="41" t="s">
        <v>64</v>
      </c>
      <c r="D49" s="20">
        <v>0.71844294175285173</v>
      </c>
      <c r="E49" s="21">
        <v>12.5015057478827</v>
      </c>
      <c r="F49">
        <v>1.6</v>
      </c>
      <c r="H49" s="37">
        <v>61</v>
      </c>
      <c r="I49" s="37"/>
      <c r="J49">
        <v>21</v>
      </c>
      <c r="K49" s="4">
        <v>0.72</v>
      </c>
      <c r="L49" s="21">
        <v>14.323412995913101</v>
      </c>
    </row>
    <row r="50" spans="3:12" x14ac:dyDescent="0.55000000000000004">
      <c r="C50" s="41" t="s">
        <v>65</v>
      </c>
      <c r="D50" s="20">
        <v>0.76479719028206594</v>
      </c>
      <c r="E50" s="21">
        <v>14.323412995913101</v>
      </c>
      <c r="F50">
        <v>1.8</v>
      </c>
      <c r="H50" s="37">
        <v>75</v>
      </c>
      <c r="I50" s="37"/>
      <c r="J50">
        <v>47</v>
      </c>
      <c r="K50" s="4">
        <v>0.76</v>
      </c>
      <c r="L50" s="21">
        <v>12.5015057478827</v>
      </c>
    </row>
    <row r="51" spans="3:12" ht="14.7" thickBot="1" x14ac:dyDescent="0.6">
      <c r="C51" s="42" t="s">
        <v>66</v>
      </c>
      <c r="D51" s="20">
        <v>0.68035736847656758</v>
      </c>
      <c r="E51" s="21">
        <v>11.9742633742412</v>
      </c>
      <c r="F51">
        <v>2.35</v>
      </c>
      <c r="H51" s="39">
        <v>64</v>
      </c>
      <c r="I51" s="40"/>
      <c r="J51">
        <v>66</v>
      </c>
      <c r="K51" s="4">
        <v>0.68035736847656758</v>
      </c>
      <c r="L51" s="21">
        <v>11.9742633742412</v>
      </c>
    </row>
    <row r="52" spans="3:12" x14ac:dyDescent="0.55000000000000004">
      <c r="D52" s="20"/>
      <c r="E52" s="21"/>
      <c r="K52" s="21"/>
    </row>
  </sheetData>
  <mergeCells count="2">
    <mergeCell ref="C2:E2"/>
    <mergeCell ref="C13:E1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topLeftCell="A39" zoomScale="85" zoomScaleNormal="85" zoomScalePageLayoutView="96" workbookViewId="0">
      <selection activeCell="K28" sqref="K28"/>
    </sheetView>
  </sheetViews>
  <sheetFormatPr defaultColWidth="8.83984375" defaultRowHeight="14.4" x14ac:dyDescent="0.55000000000000004"/>
  <cols>
    <col min="1" max="1" width="22.41796875" customWidth="1"/>
    <col min="2" max="2" width="12.41796875" customWidth="1"/>
    <col min="3" max="3" width="16.41796875" customWidth="1"/>
    <col min="4" max="4" width="17" customWidth="1"/>
    <col min="5" max="5" width="21.26171875" customWidth="1"/>
    <col min="6" max="6" width="23.26171875" customWidth="1"/>
    <col min="8" max="8" width="10.15625" customWidth="1"/>
    <col min="9" max="11" width="13.41796875" customWidth="1"/>
    <col min="12" max="12" width="12.41796875" customWidth="1"/>
    <col min="13" max="13" width="10.41796875" customWidth="1"/>
  </cols>
  <sheetData>
    <row r="2" spans="2:11" s="23" customFormat="1" x14ac:dyDescent="0.55000000000000004">
      <c r="C2" s="30" t="s">
        <v>0</v>
      </c>
      <c r="D2" s="30"/>
      <c r="E2" s="30"/>
      <c r="I2" s="30" t="s">
        <v>0</v>
      </c>
      <c r="J2" s="30"/>
      <c r="K2" s="30"/>
    </row>
    <row r="3" spans="2:11" s="23" customFormat="1" x14ac:dyDescent="0.55000000000000004">
      <c r="C3" s="30" t="s">
        <v>33</v>
      </c>
      <c r="D3" s="30"/>
      <c r="E3" s="30"/>
      <c r="I3" s="30" t="s">
        <v>32</v>
      </c>
      <c r="J3" s="30"/>
      <c r="K3" s="30"/>
    </row>
    <row r="4" spans="2:11" s="23" customFormat="1" x14ac:dyDescent="0.55000000000000004">
      <c r="B4" s="25"/>
      <c r="C4" s="31" t="s">
        <v>2</v>
      </c>
      <c r="D4" s="31"/>
      <c r="E4" s="31"/>
      <c r="H4" s="25"/>
      <c r="I4" s="31" t="s">
        <v>2</v>
      </c>
      <c r="J4" s="31"/>
      <c r="K4" s="31"/>
    </row>
    <row r="5" spans="2:11" x14ac:dyDescent="0.55000000000000004">
      <c r="B5" s="2" t="s">
        <v>1</v>
      </c>
      <c r="C5" s="2" t="s">
        <v>13</v>
      </c>
      <c r="D5" s="8" t="s">
        <v>15</v>
      </c>
      <c r="E5" s="8" t="s">
        <v>14</v>
      </c>
      <c r="H5" s="2" t="s">
        <v>1</v>
      </c>
      <c r="I5" s="2" t="s">
        <v>13</v>
      </c>
      <c r="J5" s="8" t="s">
        <v>15</v>
      </c>
      <c r="K5" s="8" t="s">
        <v>14</v>
      </c>
    </row>
    <row r="6" spans="2:11" x14ac:dyDescent="0.55000000000000004">
      <c r="B6" s="3">
        <v>0</v>
      </c>
      <c r="C6" s="4">
        <v>0</v>
      </c>
      <c r="D6" s="4">
        <v>0</v>
      </c>
      <c r="E6" s="4">
        <v>0</v>
      </c>
      <c r="H6">
        <v>0</v>
      </c>
      <c r="I6" s="4">
        <v>0</v>
      </c>
      <c r="J6" s="4">
        <v>0</v>
      </c>
      <c r="K6" s="4">
        <v>0</v>
      </c>
    </row>
    <row r="7" spans="2:11" x14ac:dyDescent="0.55000000000000004">
      <c r="B7" s="3">
        <v>0.16600000000000001</v>
      </c>
      <c r="C7" s="4">
        <v>2.7796455590292042</v>
      </c>
      <c r="D7" s="4">
        <v>0.89002007196305277</v>
      </c>
      <c r="E7" s="4">
        <v>0</v>
      </c>
      <c r="H7">
        <v>0.16600000000000001</v>
      </c>
      <c r="I7" s="4">
        <v>3.4405142756882037</v>
      </c>
      <c r="J7" s="4">
        <v>1.5096287117328886</v>
      </c>
      <c r="K7" s="4">
        <v>1.2193782776226503</v>
      </c>
    </row>
    <row r="8" spans="2:11" x14ac:dyDescent="0.55000000000000004">
      <c r="B8" s="3">
        <v>0.33</v>
      </c>
      <c r="C8" s="4">
        <v>7.4248469725464146</v>
      </c>
      <c r="D8" s="4">
        <v>3.5221385556595783</v>
      </c>
      <c r="E8" s="4">
        <v>0</v>
      </c>
      <c r="H8">
        <v>0.33</v>
      </c>
      <c r="I8" s="4">
        <v>7.1974995717363797</v>
      </c>
      <c r="J8" s="4">
        <v>6.0547739133762475</v>
      </c>
      <c r="K8" s="4">
        <v>1.4563669727155812</v>
      </c>
    </row>
    <row r="9" spans="2:11" x14ac:dyDescent="0.55000000000000004">
      <c r="B9" s="3">
        <v>0.5</v>
      </c>
      <c r="C9" s="4"/>
      <c r="D9" s="4"/>
      <c r="E9" s="4">
        <v>0</v>
      </c>
      <c r="H9">
        <v>0.5</v>
      </c>
      <c r="I9" s="4"/>
      <c r="J9" s="4"/>
      <c r="K9" s="4">
        <v>2.7302504864823711</v>
      </c>
    </row>
    <row r="10" spans="2:11" x14ac:dyDescent="0.55000000000000004">
      <c r="B10" s="3">
        <v>0.66600000000000004</v>
      </c>
      <c r="C10" s="4">
        <v>14.896206769837697</v>
      </c>
      <c r="D10" s="4">
        <v>11.401606147068108</v>
      </c>
      <c r="E10" s="4">
        <v>3.3703877926350145</v>
      </c>
      <c r="H10">
        <v>0.66600000000000004</v>
      </c>
      <c r="I10" s="4">
        <v>13.721265032362503</v>
      </c>
      <c r="J10" s="4">
        <v>12.287441120493328</v>
      </c>
      <c r="K10" s="4">
        <v>2.6778867378346689</v>
      </c>
    </row>
    <row r="11" spans="2:11" x14ac:dyDescent="0.55000000000000004">
      <c r="B11" s="3">
        <v>1</v>
      </c>
      <c r="C11" s="4">
        <v>21.81178155779709</v>
      </c>
      <c r="D11" s="4">
        <v>16.233453097477341</v>
      </c>
      <c r="E11" s="4">
        <v>2.0273601954116187</v>
      </c>
      <c r="H11">
        <v>1</v>
      </c>
      <c r="I11" s="4">
        <v>19.003651557962193</v>
      </c>
      <c r="J11" s="4">
        <v>16.887186659895644</v>
      </c>
      <c r="K11" s="4">
        <v>3.0420622934590491</v>
      </c>
    </row>
    <row r="12" spans="2:11" x14ac:dyDescent="0.55000000000000004">
      <c r="B12" s="3">
        <v>2</v>
      </c>
      <c r="C12" s="4"/>
      <c r="D12" s="4">
        <v>31.497896339925457</v>
      </c>
      <c r="E12" s="4">
        <v>7.893056061724594</v>
      </c>
      <c r="H12">
        <v>2</v>
      </c>
      <c r="I12" s="4"/>
      <c r="J12" s="4">
        <v>30.916129340961152</v>
      </c>
      <c r="K12" s="4"/>
    </row>
    <row r="13" spans="2:11" x14ac:dyDescent="0.55000000000000004">
      <c r="B13" s="9">
        <v>3</v>
      </c>
      <c r="C13" s="4">
        <v>50.588652054272274</v>
      </c>
      <c r="D13" s="4"/>
      <c r="E13" s="4"/>
      <c r="H13">
        <v>3</v>
      </c>
      <c r="I13" s="4">
        <v>46.475725083479794</v>
      </c>
      <c r="J13" s="4"/>
      <c r="K13" s="4"/>
    </row>
    <row r="14" spans="2:11" x14ac:dyDescent="0.55000000000000004">
      <c r="B14" s="9">
        <v>4</v>
      </c>
      <c r="C14" s="4"/>
      <c r="D14" s="4">
        <v>53.038458625271964</v>
      </c>
      <c r="E14" s="4">
        <v>27.341860773681518</v>
      </c>
      <c r="H14">
        <v>4</v>
      </c>
      <c r="I14" s="4"/>
      <c r="J14" s="4">
        <v>51.444350479987349</v>
      </c>
      <c r="K14" s="4">
        <v>12.391402863848086</v>
      </c>
    </row>
    <row r="15" spans="2:11" x14ac:dyDescent="0.55000000000000004">
      <c r="B15" s="9">
        <v>6</v>
      </c>
      <c r="C15" s="4">
        <v>73.286590927414224</v>
      </c>
      <c r="D15" s="4">
        <v>66.121985149778297</v>
      </c>
      <c r="E15" s="4">
        <v>39.659999999999997</v>
      </c>
      <c r="H15">
        <v>6</v>
      </c>
      <c r="I15" s="4">
        <v>69.846557328725382</v>
      </c>
      <c r="J15" s="4">
        <v>64.663838817953916</v>
      </c>
      <c r="K15" s="4">
        <v>38.380839088543112</v>
      </c>
    </row>
    <row r="19" spans="1:6" x14ac:dyDescent="0.55000000000000004">
      <c r="C19" s="10"/>
      <c r="D19" s="10"/>
      <c r="E19" s="10"/>
    </row>
    <row r="20" spans="1:6" x14ac:dyDescent="0.55000000000000004">
      <c r="C20" s="10"/>
      <c r="D20" s="10"/>
      <c r="E20" s="10"/>
    </row>
    <row r="21" spans="1:6" x14ac:dyDescent="0.55000000000000004">
      <c r="C21" s="10"/>
      <c r="D21" s="10"/>
      <c r="E21" s="10"/>
    </row>
    <row r="23" spans="1:6" ht="28.8" x14ac:dyDescent="0.55000000000000004">
      <c r="C23" s="13" t="s">
        <v>21</v>
      </c>
      <c r="D23" s="13" t="s">
        <v>22</v>
      </c>
      <c r="E23" s="13" t="s">
        <v>18</v>
      </c>
      <c r="F23" s="13" t="s">
        <v>19</v>
      </c>
    </row>
    <row r="24" spans="1:6" x14ac:dyDescent="0.55000000000000004">
      <c r="C24" s="12"/>
      <c r="D24" s="12"/>
      <c r="E24" s="12"/>
      <c r="F24" s="12"/>
    </row>
    <row r="25" spans="1:6" x14ac:dyDescent="0.55000000000000004">
      <c r="A25" s="34" t="s">
        <v>11</v>
      </c>
      <c r="B25">
        <v>0</v>
      </c>
      <c r="C25" s="4">
        <v>1.04</v>
      </c>
      <c r="D25" s="7">
        <f>C25/0.05</f>
        <v>20.8</v>
      </c>
      <c r="E25">
        <v>0.44</v>
      </c>
      <c r="F25" s="7">
        <f>D25/E25</f>
        <v>47.272727272727273</v>
      </c>
    </row>
    <row r="26" spans="1:6" x14ac:dyDescent="0.55000000000000004">
      <c r="A26" s="34"/>
      <c r="B26">
        <v>1</v>
      </c>
      <c r="C26" s="4">
        <v>0.81579999999999997</v>
      </c>
      <c r="D26" s="7">
        <f>C26/0.05</f>
        <v>16.315999999999999</v>
      </c>
      <c r="E26">
        <v>0.44</v>
      </c>
      <c r="F26" s="7">
        <f>D26/E26</f>
        <v>37.081818181818178</v>
      </c>
    </row>
    <row r="27" spans="1:6" x14ac:dyDescent="0.55000000000000004">
      <c r="A27" s="34"/>
      <c r="B27">
        <v>10</v>
      </c>
      <c r="C27" s="4">
        <v>0.17899999999999999</v>
      </c>
      <c r="D27" s="7">
        <f t="shared" ref="D27" si="0">C27/0.05</f>
        <v>3.5799999999999996</v>
      </c>
      <c r="E27">
        <v>0.44</v>
      </c>
      <c r="F27" s="7">
        <f t="shared" ref="F27" si="1">D27/E27</f>
        <v>8.1363636363636349</v>
      </c>
    </row>
    <row r="28" spans="1:6" x14ac:dyDescent="0.55000000000000004">
      <c r="A28" s="34" t="s">
        <v>12</v>
      </c>
      <c r="B28">
        <v>0</v>
      </c>
      <c r="C28" s="4">
        <v>0.92100000000000004</v>
      </c>
      <c r="D28" s="7">
        <f>C28/0.05</f>
        <v>18.419999999999998</v>
      </c>
      <c r="E28">
        <v>0.28000000000000003</v>
      </c>
      <c r="F28" s="7">
        <f>D28/E28</f>
        <v>65.785714285714278</v>
      </c>
    </row>
    <row r="29" spans="1:6" x14ac:dyDescent="0.55000000000000004">
      <c r="A29" s="34"/>
      <c r="B29">
        <v>1</v>
      </c>
      <c r="C29" s="4">
        <v>0.90080000000000005</v>
      </c>
      <c r="D29" s="7">
        <f>C29/0.05</f>
        <v>18.015999999999998</v>
      </c>
      <c r="E29">
        <v>0.28000000000000003</v>
      </c>
      <c r="F29" s="7">
        <f>D29/E29</f>
        <v>64.342857142857127</v>
      </c>
    </row>
    <row r="30" spans="1:6" x14ac:dyDescent="0.55000000000000004">
      <c r="A30" s="34"/>
      <c r="B30">
        <v>10</v>
      </c>
      <c r="C30" s="4">
        <v>0.20599999999999999</v>
      </c>
      <c r="D30" s="7">
        <f>C30/0.05</f>
        <v>4.1199999999999992</v>
      </c>
      <c r="E30">
        <v>0.28000000000000003</v>
      </c>
      <c r="F30" s="7">
        <f>D30/E30</f>
        <v>14.71428571428571</v>
      </c>
    </row>
    <row r="37" spans="2:11" s="23" customFormat="1" x14ac:dyDescent="0.55000000000000004">
      <c r="E37" s="35" t="s">
        <v>35</v>
      </c>
      <c r="F37" s="35"/>
      <c r="G37" s="35"/>
      <c r="H37" s="35"/>
    </row>
    <row r="38" spans="2:11" s="23" customFormat="1" ht="15" customHeight="1" x14ac:dyDescent="0.55000000000000004">
      <c r="E38" s="35"/>
      <c r="F38" s="35"/>
      <c r="G38" s="35"/>
      <c r="H38" s="35"/>
    </row>
    <row r="39" spans="2:11" ht="15" customHeight="1" x14ac:dyDescent="1.2">
      <c r="E39" s="18"/>
      <c r="F39" s="18"/>
      <c r="G39" s="18"/>
      <c r="H39" s="18"/>
    </row>
    <row r="40" spans="2:11" ht="20.25" customHeight="1" x14ac:dyDescent="1.2">
      <c r="B40" s="32" t="s">
        <v>33</v>
      </c>
      <c r="C40" s="32"/>
      <c r="D40" s="32"/>
      <c r="E40" s="18"/>
      <c r="F40" s="18"/>
      <c r="G40" s="18"/>
      <c r="H40" s="18"/>
      <c r="I40" s="32" t="s">
        <v>32</v>
      </c>
      <c r="J40" s="32"/>
      <c r="K40" s="32"/>
    </row>
    <row r="41" spans="2:11" x14ac:dyDescent="0.55000000000000004">
      <c r="B41" s="2" t="s">
        <v>1</v>
      </c>
      <c r="C41" s="2" t="s">
        <v>28</v>
      </c>
      <c r="D41" s="2" t="s">
        <v>29</v>
      </c>
      <c r="I41" s="2" t="s">
        <v>1</v>
      </c>
      <c r="J41" s="2" t="s">
        <v>28</v>
      </c>
      <c r="K41" s="2" t="s">
        <v>29</v>
      </c>
    </row>
    <row r="42" spans="2:11" x14ac:dyDescent="0.55000000000000004">
      <c r="B42">
        <v>0</v>
      </c>
      <c r="C42" s="7">
        <v>0</v>
      </c>
      <c r="D42" s="7">
        <v>0</v>
      </c>
      <c r="I42">
        <v>0</v>
      </c>
      <c r="J42" s="7">
        <v>0</v>
      </c>
      <c r="K42" s="7">
        <v>0</v>
      </c>
    </row>
    <row r="43" spans="2:11" x14ac:dyDescent="0.55000000000000004">
      <c r="B43">
        <v>0.16600000000000001</v>
      </c>
      <c r="C43" s="7">
        <v>2.7796455590292042</v>
      </c>
      <c r="D43" s="7">
        <v>4.6484127110478717</v>
      </c>
      <c r="I43">
        <v>0.16600000000000001</v>
      </c>
      <c r="J43" s="7">
        <v>4.9820558096109488</v>
      </c>
      <c r="K43" s="7">
        <v>3.2465693601282641</v>
      </c>
    </row>
    <row r="44" spans="2:11" x14ac:dyDescent="0.55000000000000004">
      <c r="B44">
        <v>0.33</v>
      </c>
      <c r="C44" s="7">
        <v>7.4248469725464146</v>
      </c>
      <c r="D44" s="7">
        <v>4.5172459107274117</v>
      </c>
      <c r="I44">
        <v>0.33</v>
      </c>
      <c r="J44" s="7">
        <v>8.4579661718507122</v>
      </c>
      <c r="K44" s="7">
        <v>6.2020229045400166</v>
      </c>
    </row>
    <row r="45" spans="2:11" x14ac:dyDescent="0.55000000000000004">
      <c r="B45">
        <v>0.5</v>
      </c>
      <c r="C45" s="7">
        <v>12.293401669402565</v>
      </c>
      <c r="D45" s="7">
        <v>6.0208124057694041</v>
      </c>
      <c r="I45">
        <v>0.5</v>
      </c>
      <c r="J45" s="7">
        <v>13.542634423907321</v>
      </c>
      <c r="K45" s="7">
        <v>8.8222885283314838</v>
      </c>
    </row>
    <row r="46" spans="2:11" x14ac:dyDescent="0.55000000000000004">
      <c r="B46">
        <v>0.75</v>
      </c>
      <c r="C46" s="7">
        <v>16.49442077905697</v>
      </c>
      <c r="D46" s="7">
        <v>10.145755578827298</v>
      </c>
      <c r="I46">
        <v>0.75</v>
      </c>
      <c r="J46" s="7">
        <v>18.165565355711713</v>
      </c>
      <c r="K46" s="7">
        <v>13.436891482909209</v>
      </c>
    </row>
    <row r="47" spans="2:11" x14ac:dyDescent="0.55000000000000004">
      <c r="B47">
        <v>1</v>
      </c>
      <c r="C47" s="7">
        <v>20.139440513359027</v>
      </c>
      <c r="D47" s="7">
        <v>13.338140295671797</v>
      </c>
      <c r="I47">
        <v>1</v>
      </c>
      <c r="J47" s="7">
        <v>19.961617636449958</v>
      </c>
      <c r="K47" s="7">
        <v>14.608637530406881</v>
      </c>
    </row>
    <row r="48" spans="2:11" x14ac:dyDescent="0.55000000000000004">
      <c r="B48">
        <v>2</v>
      </c>
      <c r="C48" s="7">
        <v>36.824756277365438</v>
      </c>
      <c r="D48" s="7">
        <v>22.837821911024395</v>
      </c>
      <c r="I48">
        <v>2</v>
      </c>
      <c r="J48" s="7">
        <v>36.323252496837604</v>
      </c>
      <c r="K48" s="7">
        <v>27.408172201346002</v>
      </c>
    </row>
    <row r="49" spans="1:14" x14ac:dyDescent="0.55000000000000004">
      <c r="B49">
        <v>4</v>
      </c>
      <c r="C49" s="7">
        <v>59.946533842638267</v>
      </c>
      <c r="D49" s="7">
        <v>40.300072740515802</v>
      </c>
      <c r="I49">
        <v>4</v>
      </c>
      <c r="J49" s="7">
        <v>56.855411614905314</v>
      </c>
      <c r="K49" s="7">
        <v>46.919881929974757</v>
      </c>
    </row>
    <row r="50" spans="1:14" x14ac:dyDescent="0.55000000000000004">
      <c r="B50">
        <v>6</v>
      </c>
      <c r="C50" s="7">
        <v>73.705463705508961</v>
      </c>
      <c r="D50" s="7">
        <v>53.328532492955937</v>
      </c>
      <c r="I50">
        <v>6</v>
      </c>
      <c r="J50" s="7">
        <v>70.374799727437633</v>
      </c>
      <c r="K50" s="7">
        <v>59.562184693568106</v>
      </c>
    </row>
    <row r="51" spans="1:14" x14ac:dyDescent="0.55000000000000004">
      <c r="I51" s="4"/>
      <c r="J51" s="4"/>
    </row>
    <row r="53" spans="1:14" ht="28.8" x14ac:dyDescent="0.55000000000000004">
      <c r="B53" s="11" t="s">
        <v>45</v>
      </c>
      <c r="C53" t="s">
        <v>31</v>
      </c>
      <c r="D53" s="13" t="s">
        <v>22</v>
      </c>
      <c r="E53" s="13" t="s">
        <v>18</v>
      </c>
      <c r="F53" s="13" t="s">
        <v>25</v>
      </c>
      <c r="G53" s="13"/>
      <c r="J53" s="11" t="s">
        <v>45</v>
      </c>
      <c r="K53" t="s">
        <v>31</v>
      </c>
      <c r="L53" s="13" t="s">
        <v>22</v>
      </c>
      <c r="M53" s="13" t="s">
        <v>18</v>
      </c>
      <c r="N53" s="13" t="s">
        <v>25</v>
      </c>
    </row>
    <row r="54" spans="1:14" x14ac:dyDescent="0.55000000000000004">
      <c r="A54" t="s">
        <v>28</v>
      </c>
      <c r="B54">
        <v>2.1587999999999998</v>
      </c>
      <c r="C54">
        <v>100</v>
      </c>
      <c r="D54">
        <f>B54/0.1</f>
        <v>21.587999999999997</v>
      </c>
      <c r="E54">
        <v>0.44</v>
      </c>
      <c r="F54" s="4">
        <f>D54/E54</f>
        <v>49.063636363636355</v>
      </c>
      <c r="I54" t="s">
        <v>28</v>
      </c>
      <c r="J54">
        <v>2.3618999999999999</v>
      </c>
      <c r="K54">
        <v>100</v>
      </c>
      <c r="L54">
        <f>J54/0.1</f>
        <v>23.618999999999996</v>
      </c>
      <c r="M54">
        <v>0.28000000000000003</v>
      </c>
      <c r="N54" s="7">
        <f>L54/M54</f>
        <v>84.353571428571414</v>
      </c>
    </row>
    <row r="55" spans="1:14" x14ac:dyDescent="0.55000000000000004">
      <c r="A55" t="s">
        <v>29</v>
      </c>
      <c r="B55">
        <v>0.874</v>
      </c>
      <c r="C55">
        <v>63</v>
      </c>
      <c r="D55">
        <f>B55/0.062</f>
        <v>14.096774193548388</v>
      </c>
      <c r="E55">
        <v>0.44</v>
      </c>
      <c r="F55" s="4">
        <f>D55/E55</f>
        <v>32.038123167155426</v>
      </c>
      <c r="I55" t="s">
        <v>29</v>
      </c>
      <c r="J55">
        <v>1.1302000000000001</v>
      </c>
      <c r="K55">
        <v>67.400000000000006</v>
      </c>
      <c r="L55">
        <f>J55/0.067</f>
        <v>16.86865671641791</v>
      </c>
      <c r="M55">
        <v>0.28000000000000003</v>
      </c>
      <c r="N55" s="7">
        <f>L55/M55</f>
        <v>60.245202558635384</v>
      </c>
    </row>
    <row r="59" spans="1:14" x14ac:dyDescent="0.55000000000000004">
      <c r="D59" t="s">
        <v>28</v>
      </c>
      <c r="E59" t="s">
        <v>29</v>
      </c>
    </row>
    <row r="60" spans="1:14" x14ac:dyDescent="0.55000000000000004">
      <c r="C60" t="s">
        <v>26</v>
      </c>
      <c r="D60" s="7">
        <v>49.063636363636355</v>
      </c>
      <c r="E60" s="7">
        <v>32.038123167155426</v>
      </c>
    </row>
    <row r="61" spans="1:14" x14ac:dyDescent="0.55000000000000004">
      <c r="C61" t="s">
        <v>36</v>
      </c>
      <c r="D61" s="7">
        <v>84</v>
      </c>
      <c r="E61" s="7">
        <v>61</v>
      </c>
    </row>
  </sheetData>
  <mergeCells count="11">
    <mergeCell ref="I2:K2"/>
    <mergeCell ref="I3:K3"/>
    <mergeCell ref="I4:K4"/>
    <mergeCell ref="C2:E2"/>
    <mergeCell ref="C3:E3"/>
    <mergeCell ref="C4:E4"/>
    <mergeCell ref="B40:D40"/>
    <mergeCell ref="I40:K40"/>
    <mergeCell ref="A28:A30"/>
    <mergeCell ref="A25:A27"/>
    <mergeCell ref="E37:H38"/>
  </mergeCells>
  <pageMargins left="0.7" right="0.7" top="0.75" bottom="0.75" header="0.3" footer="0.3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workbookViewId="0">
      <selection activeCell="Q15" sqref="Q15"/>
    </sheetView>
  </sheetViews>
  <sheetFormatPr defaultRowHeight="14.4" x14ac:dyDescent="0.55000000000000004"/>
  <cols>
    <col min="4" max="4" width="13.68359375" customWidth="1"/>
    <col min="8" max="8" width="14" customWidth="1"/>
  </cols>
  <sheetData>
    <row r="3" spans="1:9" x14ac:dyDescent="0.55000000000000004">
      <c r="A3" s="28"/>
      <c r="E3" t="s">
        <v>55</v>
      </c>
      <c r="H3" t="s">
        <v>56</v>
      </c>
    </row>
    <row r="4" spans="1:9" x14ac:dyDescent="0.55000000000000004">
      <c r="A4" s="12"/>
      <c r="B4" s="12"/>
      <c r="C4" s="12"/>
      <c r="D4" s="12" t="s">
        <v>57</v>
      </c>
      <c r="E4" s="12" t="s">
        <v>58</v>
      </c>
      <c r="F4" s="12" t="s">
        <v>59</v>
      </c>
      <c r="H4" t="s">
        <v>58</v>
      </c>
      <c r="I4" t="s">
        <v>59</v>
      </c>
    </row>
    <row r="5" spans="1:9" x14ac:dyDescent="0.55000000000000004">
      <c r="E5" t="s">
        <v>60</v>
      </c>
    </row>
    <row r="6" spans="1:9" x14ac:dyDescent="0.55000000000000004">
      <c r="B6">
        <v>40</v>
      </c>
      <c r="C6">
        <f>B6+273</f>
        <v>313</v>
      </c>
      <c r="D6">
        <f>1/C6</f>
        <v>3.1948881789137379E-3</v>
      </c>
      <c r="E6">
        <v>1.1451292246520874</v>
      </c>
      <c r="F6">
        <f>LN(E6)</f>
        <v>0.13551749059615201</v>
      </c>
      <c r="H6">
        <v>9.3539325842696641</v>
      </c>
      <c r="I6">
        <f>LN(H6)</f>
        <v>2.2357968521224594</v>
      </c>
    </row>
    <row r="7" spans="1:9" x14ac:dyDescent="0.55000000000000004">
      <c r="B7">
        <v>50</v>
      </c>
      <c r="C7">
        <f t="shared" ref="C7:C9" si="0">B7+273</f>
        <v>323</v>
      </c>
      <c r="D7">
        <f t="shared" ref="D7" si="1">1/C7</f>
        <v>3.0959752321981426E-3</v>
      </c>
      <c r="E7">
        <v>3.734375</v>
      </c>
      <c r="F7">
        <f t="shared" ref="F7:F9" si="2">LN(E7)</f>
        <v>1.3175804685718389</v>
      </c>
      <c r="H7">
        <v>20.105263157894736</v>
      </c>
      <c r="I7">
        <f t="shared" ref="I7:I9" si="3">LN(H7)</f>
        <v>3.0009816294401346</v>
      </c>
    </row>
    <row r="8" spans="1:9" x14ac:dyDescent="0.55000000000000004">
      <c r="B8">
        <v>55</v>
      </c>
      <c r="C8">
        <f t="shared" si="0"/>
        <v>328</v>
      </c>
      <c r="D8">
        <f>1/C8</f>
        <v>3.0487804878048782E-3</v>
      </c>
      <c r="H8">
        <v>20.48</v>
      </c>
      <c r="I8">
        <f t="shared" si="3"/>
        <v>3.0194488001713071</v>
      </c>
    </row>
    <row r="9" spans="1:9" x14ac:dyDescent="0.55000000000000004">
      <c r="B9">
        <v>60</v>
      </c>
      <c r="C9">
        <f t="shared" si="0"/>
        <v>333</v>
      </c>
      <c r="D9">
        <f t="shared" ref="D9" si="4">1/C9</f>
        <v>3.003003003003003E-3</v>
      </c>
      <c r="E9">
        <v>4.9007936507936511</v>
      </c>
      <c r="F9">
        <f t="shared" si="2"/>
        <v>1.5893971615506544</v>
      </c>
      <c r="H9">
        <v>30.719298245614034</v>
      </c>
      <c r="I9">
        <f t="shared" si="3"/>
        <v>3.4248910644513018</v>
      </c>
    </row>
    <row r="17" spans="3:4" ht="15" customHeight="1" x14ac:dyDescent="0.55000000000000004">
      <c r="C17" s="36"/>
      <c r="D17" s="36"/>
    </row>
  </sheetData>
  <mergeCells count="1">
    <mergeCell ref="C17:D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Reaction profiles</vt:lpstr>
      <vt:lpstr>TOF </vt:lpstr>
      <vt:lpstr>Water addition &amp;  recycle stud</vt:lpstr>
      <vt:lpstr>Activation energy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2016-11-28T15:39:58Z</dcterms:modified>
</cp:coreProperties>
</file>